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ATOTEKE\PROJEKTI\PROJEKTI 2020\EL_GORENJSKA_ RTP SK-LOKA\8_POPIS\"/>
    </mc:Choice>
  </mc:AlternateContent>
  <xr:revisionPtr revIDLastSave="0" documentId="13_ncr:1_{8B9D7F95-8D32-48CD-AED1-371D214ABECF}" xr6:coauthVersionLast="44" xr6:coauthVersionMax="45" xr10:uidLastSave="{00000000-0000-0000-0000-000000000000}"/>
  <bookViews>
    <workbookView xWindow="1950" yWindow="345" windowWidth="11535" windowHeight="13155" tabRatio="831" xr2:uid="{00000000-000D-0000-FFFF-FFFF00000000}"/>
  </bookViews>
  <sheets>
    <sheet name="REKAP." sheetId="12" r:id="rId1"/>
    <sheet name="VODOVOD" sheetId="1" r:id="rId2"/>
    <sheet name="OGREVANJE" sheetId="3" r:id="rId3"/>
    <sheet name="HLAJENJE" sheetId="46" r:id="rId4"/>
  </sheets>
  <definedNames>
    <definedName name="_xlnm.Print_Area" localSheetId="3">HLAJENJE!$A$1:$F$78</definedName>
    <definedName name="_xlnm.Print_Area" localSheetId="2">OGREVANJE!$A$1:$F$214</definedName>
    <definedName name="_xlnm.Print_Area" localSheetId="0">'REKAP.'!$A$1:$C$17</definedName>
    <definedName name="_xlnm.Print_Area" localSheetId="1">VODOVOD!$A$1:$F$19</definedName>
    <definedName name="_xlnm.Print_Titles" localSheetId="3">HLAJENJE!$3:$4</definedName>
    <definedName name="_xlnm.Print_Titles" localSheetId="2">OGREVANJE!$3:$4</definedName>
    <definedName name="_xlnm.Print_Titles" localSheetId="1">VODOVOD!$3:$4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8" i="3" l="1"/>
  <c r="F69" i="46" l="1"/>
  <c r="B13" i="12"/>
  <c r="F62" i="46"/>
  <c r="F58" i="46"/>
  <c r="F55" i="46" l="1"/>
  <c r="F51" i="46"/>
  <c r="F48" i="46"/>
  <c r="F46" i="46"/>
  <c r="F43" i="46"/>
  <c r="F42" i="46"/>
  <c r="F29" i="46"/>
  <c r="F41" i="46" l="1"/>
  <c r="F13" i="46"/>
  <c r="F176" i="3" l="1"/>
  <c r="F171" i="3"/>
  <c r="F161" i="3"/>
  <c r="F185" i="3" l="1"/>
  <c r="F128" i="3" l="1"/>
  <c r="F127" i="3"/>
  <c r="F153" i="3"/>
  <c r="F178" i="3"/>
  <c r="F120" i="3"/>
  <c r="F116" i="3"/>
  <c r="F112" i="3"/>
  <c r="F124" i="3" l="1"/>
  <c r="F123" i="3"/>
  <c r="F92" i="3"/>
  <c r="F87" i="3"/>
  <c r="F78" i="3"/>
  <c r="F77" i="3"/>
  <c r="F53" i="3" l="1"/>
  <c r="F49" i="3"/>
  <c r="F43" i="3"/>
  <c r="F205" i="3" l="1"/>
  <c r="F203" i="3"/>
  <c r="F201" i="3"/>
  <c r="F199" i="3"/>
  <c r="F197" i="3"/>
  <c r="F195" i="3"/>
  <c r="F193" i="3"/>
  <c r="F191" i="3"/>
  <c r="F189" i="3"/>
  <c r="F182" i="3"/>
  <c r="F180" i="3"/>
  <c r="F165" i="3"/>
  <c r="F157" i="3"/>
  <c r="F152" i="3"/>
  <c r="F149" i="3"/>
  <c r="F146" i="3"/>
  <c r="F143" i="3"/>
  <c r="F139" i="3"/>
  <c r="F137" i="3"/>
  <c r="F108" i="3"/>
  <c r="F105" i="3"/>
  <c r="F102" i="3"/>
  <c r="F98" i="3"/>
  <c r="F82" i="3"/>
  <c r="F81" i="3"/>
  <c r="F74" i="3"/>
  <c r="F73" i="3"/>
  <c r="F72" i="3"/>
  <c r="F71" i="3"/>
  <c r="F70" i="3"/>
  <c r="F69" i="3"/>
  <c r="F68" i="3"/>
  <c r="F64" i="3"/>
  <c r="F63" i="3"/>
  <c r="F62" i="3"/>
  <c r="F61" i="3"/>
  <c r="F60" i="3"/>
  <c r="F56" i="3"/>
  <c r="F52" i="3"/>
  <c r="F37" i="3"/>
  <c r="F6" i="1"/>
  <c r="F38" i="46" l="1"/>
  <c r="F37" i="46"/>
  <c r="F36" i="46"/>
  <c r="F67" i="46" l="1"/>
  <c r="F64" i="46"/>
  <c r="F32" i="46"/>
  <c r="B77" i="46"/>
  <c r="F71" i="46"/>
  <c r="F26" i="46"/>
  <c r="F73" i="46" l="1"/>
  <c r="F75" i="46"/>
  <c r="F77" i="46" s="1"/>
  <c r="C13" i="12" s="1"/>
  <c r="F10" i="1" l="1"/>
  <c r="B11" i="12"/>
  <c r="B9" i="12"/>
  <c r="A5" i="46"/>
  <c r="B213" i="3"/>
  <c r="F207" i="3"/>
  <c r="F14" i="3"/>
  <c r="F11" i="3"/>
  <c r="F8" i="3"/>
  <c r="F7" i="3"/>
  <c r="B18" i="1"/>
  <c r="F12" i="1"/>
  <c r="F16" i="1" l="1"/>
  <c r="F14" i="1"/>
  <c r="F211" i="3"/>
  <c r="F209" i="3"/>
  <c r="F213" i="3" l="1"/>
  <c r="C11" i="12" s="1"/>
  <c r="F18" i="1"/>
  <c r="C9" i="12" s="1"/>
  <c r="C16" i="12" l="1"/>
  <c r="A15" i="46"/>
  <c r="A28" i="46" l="1"/>
  <c r="A31" i="46" l="1"/>
  <c r="A34" i="46" l="1"/>
  <c r="A40" i="46" l="1"/>
  <c r="A45" i="46" l="1"/>
  <c r="A48" i="46" s="1"/>
  <c r="A50" i="46" s="1"/>
  <c r="A53" i="46" s="1"/>
  <c r="A57" i="46" s="1"/>
  <c r="A60" i="46" s="1"/>
  <c r="A64" i="46" s="1"/>
  <c r="A66" i="46" l="1"/>
  <c r="A71" i="46" l="1"/>
  <c r="A69" i="46"/>
  <c r="A73" i="46" s="1"/>
  <c r="A10" i="3"/>
  <c r="A75" i="46" l="1"/>
  <c r="A13" i="3"/>
  <c r="A16" i="3" l="1"/>
  <c r="A39" i="3" s="1"/>
  <c r="A45" i="3" l="1"/>
  <c r="A51" i="3" l="1"/>
  <c r="A55" i="3" l="1"/>
  <c r="A58" i="3" s="1"/>
  <c r="A66" i="3" l="1"/>
  <c r="A76" i="3" s="1"/>
  <c r="A80" i="3" s="1"/>
  <c r="A84" i="3" l="1"/>
  <c r="A89" i="3" s="1"/>
  <c r="A94" i="3" s="1"/>
  <c r="A100" i="3" s="1"/>
  <c r="A104" i="3" s="1"/>
  <c r="A107" i="3" s="1"/>
  <c r="A110" i="3" s="1"/>
  <c r="A114" i="3" l="1"/>
  <c r="A118" i="3" s="1"/>
  <c r="A122" i="3" s="1"/>
  <c r="A126" i="3" s="1"/>
  <c r="A130" i="3" s="1"/>
  <c r="A139" i="3" l="1"/>
  <c r="A141" i="3" s="1"/>
  <c r="A145" i="3" s="1"/>
  <c r="A148" i="3" s="1"/>
  <c r="A151" i="3" s="1"/>
  <c r="A155" i="3" s="1"/>
  <c r="A159" i="3" s="1"/>
  <c r="A163" i="3" s="1"/>
  <c r="A167" i="3" s="1"/>
  <c r="A173" i="3" s="1"/>
  <c r="A180" i="3" l="1"/>
  <c r="A182" i="3" l="1"/>
  <c r="A184" i="3" s="1"/>
  <c r="A187" i="3" s="1"/>
  <c r="A191" i="3" s="1"/>
  <c r="A193" i="3" s="1"/>
  <c r="A195" i="3" s="1"/>
  <c r="A197" i="3" s="1"/>
  <c r="A199" i="3" s="1"/>
  <c r="A201" i="3" s="1"/>
  <c r="A203" i="3" l="1"/>
  <c r="A205" i="3" s="1"/>
  <c r="A207" i="3" l="1"/>
  <c r="A209" i="3" s="1"/>
  <c r="A211" i="3" s="1"/>
  <c r="A8" i="1" l="1"/>
  <c r="A12" i="1" s="1"/>
  <c r="A14" i="1" s="1"/>
  <c r="A16" i="1" s="1"/>
</calcChain>
</file>

<file path=xl/sharedStrings.xml><?xml version="1.0" encoding="utf-8"?>
<sst xmlns="http://schemas.openxmlformats.org/spreadsheetml/2006/main" count="348" uniqueCount="222">
  <si>
    <t>ur</t>
  </si>
  <si>
    <t>SKUPAJ:</t>
  </si>
  <si>
    <r>
      <t>Srednje težka črna cev:</t>
    </r>
    <r>
      <rPr>
        <sz val="10"/>
        <rFont val="Arial"/>
        <family val="2"/>
        <charset val="238"/>
      </rPr>
      <t xml:space="preserve">
Dobava in montaža srednje težke navojne jeklene črne cevi brez predpisanih mehanskih lastnosti, dimenzije in teža po DIN EN 10 255, iz materiala S 185 po DIN EN 10 025-1, s fazonskimi kosi, z dodatkom za razrez, z varilnim ter s pritrdilnim materialom </t>
    </r>
  </si>
  <si>
    <t xml:space="preserve">  DN 50</t>
  </si>
  <si>
    <t xml:space="preserve"> </t>
  </si>
  <si>
    <t>EM</t>
  </si>
  <si>
    <t>m</t>
  </si>
  <si>
    <t>Opis</t>
  </si>
  <si>
    <t>Količina</t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</si>
  <si>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regulacija armatur in zaključna dela</t>
    </r>
  </si>
  <si>
    <r>
      <t>DN 15; k</t>
    </r>
    <r>
      <rPr>
        <vertAlign val="subscript"/>
        <sz val="10"/>
        <rFont val="Arial"/>
        <family val="2"/>
        <charset val="238"/>
      </rPr>
      <t>vs</t>
    </r>
    <r>
      <rPr>
        <sz val="10"/>
        <rFont val="Arial"/>
        <family val="2"/>
        <charset val="238"/>
      </rPr>
      <t xml:space="preserve"> = 2,5 m</t>
    </r>
    <r>
      <rPr>
        <sz val="10"/>
        <rFont val="Arial"/>
        <family val="2"/>
        <charset val="238"/>
      </rPr>
      <t>³</t>
    </r>
    <r>
      <rPr>
        <sz val="10"/>
        <rFont val="Arial"/>
        <family val="2"/>
        <charset val="238"/>
      </rPr>
      <t>/h; Δp = 10 kPa;</t>
    </r>
  </si>
  <si>
    <r>
      <t>DN 20; k</t>
    </r>
    <r>
      <rPr>
        <vertAlign val="subscript"/>
        <sz val="10"/>
        <rFont val="Arial"/>
        <family val="2"/>
        <charset val="238"/>
      </rPr>
      <t>vs</t>
    </r>
    <r>
      <rPr>
        <sz val="10"/>
        <rFont val="Arial"/>
        <family val="2"/>
        <charset val="238"/>
      </rPr>
      <t xml:space="preserve"> = 6,3 m</t>
    </r>
    <r>
      <rPr>
        <sz val="10"/>
        <rFont val="Arial"/>
        <family val="2"/>
        <charset val="238"/>
      </rPr>
      <t>³</t>
    </r>
    <r>
      <rPr>
        <sz val="10"/>
        <rFont val="Arial"/>
        <family val="2"/>
        <charset val="238"/>
      </rPr>
      <t>/h; Δp = 10 kPa;</t>
    </r>
  </si>
  <si>
    <r>
      <t>Bakrena cev v kolutu - predizolirana:</t>
    </r>
    <r>
      <rPr>
        <sz val="10"/>
        <rFont val="Arial"/>
        <family val="2"/>
        <charset val="238"/>
      </rPr>
      <t xml:space="preserve">
Dobava in montaža bakrene cevi v skladu z UNE-EN 12735-1), oplaščene s PE (po DIN 4109, DIN 4102-B2), brez FCKW, VDI 2035 in DIN 18380), debelina izolacije 9 mm, z dodatkom za razrez in s pritrdilnim materialom</t>
    </r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</si>
  <si>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toplotni preskus, regulacija armatur in zaključna dela</t>
    </r>
  </si>
  <si>
    <r>
      <t>Okrogli prezračevalni kanali:</t>
    </r>
    <r>
      <rPr>
        <sz val="10"/>
        <rFont val="Arial"/>
        <family val="2"/>
        <charset val="238"/>
      </rPr>
      <t xml:space="preserve">
Dobava in montaža spiralno robljenih kanalov iz pocinkane pločevine s fazonskimi kosi po SIST EN 1506, SIST prEN 12237, SIST prEN12236 in DIN  24151, s tesnilnim, spojnim, pritrdilnim in obešalnim materialom</t>
    </r>
  </si>
  <si>
    <t xml:space="preserve">  DN 315</t>
  </si>
  <si>
    <r>
      <t>Napisne ploščice in oznake:</t>
    </r>
    <r>
      <rPr>
        <sz val="10"/>
        <rFont val="Arial"/>
        <family val="2"/>
        <charset val="238"/>
      </rPr>
      <t xml:space="preserve">
Izdelava in montaža označevalnih okvirjev z jeklenim zateznim pasom za montažo na izolacijo cevi ali direktno na cev (barva tablice določena na podlagi vrste medija); oznaka smeri pretoka s puščicami v barvi ustrezni mediju; oznake naprav</t>
    </r>
  </si>
  <si>
    <t>- pralni sintetični filter,</t>
  </si>
  <si>
    <r>
      <t>PID:</t>
    </r>
    <r>
      <rPr>
        <sz val="10"/>
        <rFont val="Arial"/>
        <family val="2"/>
        <charset val="238"/>
      </rPr>
      <t xml:space="preserve">
Izdelava projekta izvedenih del</t>
    </r>
  </si>
  <si>
    <r>
      <t>Manipulativni stroški:</t>
    </r>
    <r>
      <rPr>
        <sz val="10"/>
        <rFont val="Arial"/>
        <family val="2"/>
        <charset val="238"/>
      </rPr>
      <t xml:space="preserve">
Stroški transporta, ostali manipulativni stroški in stroški zavarovanja</t>
    </r>
  </si>
  <si>
    <t>%</t>
  </si>
  <si>
    <t xml:space="preserve">  DN 80</t>
  </si>
  <si>
    <t>I.</t>
  </si>
  <si>
    <t>II.</t>
  </si>
  <si>
    <t>l</t>
  </si>
  <si>
    <t>- montažni in pritrdilni material,</t>
  </si>
  <si>
    <r>
      <t>Pleskanje neizoliranih delov:</t>
    </r>
    <r>
      <rPr>
        <sz val="10"/>
        <rFont val="Arial"/>
        <family val="2"/>
        <charset val="238"/>
      </rPr>
      <t xml:space="preserve">
Dvakratno pleskanje neizoliranih delov cevovodov in konzol z lakom, odpornim proti visoki temperaturi</t>
    </r>
  </si>
  <si>
    <t>Ustreza: Vogel &amp; Noot ali enakovredno</t>
  </si>
  <si>
    <t>- elektronski ekspanzijski ventil,</t>
  </si>
  <si>
    <r>
      <t>Brezšivna črna cev:</t>
    </r>
    <r>
      <rPr>
        <sz val="10"/>
        <rFont val="Arial"/>
        <family val="2"/>
        <charset val="238"/>
      </rPr>
      <t xml:space="preserve">
Dobava in montaža jeklene brezšivne črne cevi, dimenzije in teža po DIN EN 10 220, iz materiala S 185 po DIN EN 10 025-1, s fazonskimi kosi, z dodatkom za razrez, z varilnim in pritrdilnim materialom </t>
    </r>
  </si>
  <si>
    <t xml:space="preserve">  Ø 40 mm</t>
  </si>
  <si>
    <r>
      <t>DN 20/R 1; PN 6; p</t>
    </r>
    <r>
      <rPr>
        <vertAlign val="subscript"/>
        <sz val="10"/>
        <rFont val="Arial"/>
        <family val="2"/>
        <charset val="238"/>
      </rPr>
      <t>odp</t>
    </r>
    <r>
      <rPr>
        <sz val="10"/>
        <rFont val="Arial"/>
        <family val="2"/>
        <charset val="238"/>
      </rPr>
      <t xml:space="preserve"> = 3,0 bar; α = 0,3</t>
    </r>
  </si>
  <si>
    <t>- pločevinka prostornine 700 ml</t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</si>
  <si>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 in zaključna dela</t>
    </r>
  </si>
  <si>
    <r>
      <t>Krogelni ventil z blokado dostopa:</t>
    </r>
    <r>
      <rPr>
        <sz val="10"/>
        <rFont val="Arial"/>
        <family val="2"/>
        <charset val="238"/>
      </rPr>
      <t xml:space="preserve">
Dobava in montaža medeninastega krogelnega ventila navojne izvedbe, z blokado proti nepooblaščenemu dostopu, s tesnilnim materialom; 110 °C; PN 16</t>
    </r>
  </si>
  <si>
    <t>- lovilna ponev za kondenzat,</t>
  </si>
  <si>
    <t>Ustreza: Viega Prestabo ali enakovredno</t>
  </si>
  <si>
    <t>Vrednost (EUR)</t>
  </si>
  <si>
    <t>EUR</t>
  </si>
  <si>
    <t>Ogrevanje</t>
  </si>
  <si>
    <t xml:space="preserve">- 2 kpl. - obtočna črpalka, </t>
  </si>
  <si>
    <t>- električna priključna napetost:  ~400 V; 50 Hz,</t>
  </si>
  <si>
    <r>
      <t>Preizkus tesnosti:</t>
    </r>
    <r>
      <rPr>
        <sz val="10"/>
        <rFont val="Arial"/>
        <family val="2"/>
        <charset val="238"/>
      </rPr>
      <t xml:space="preserve">
Preizkus tesnosti vertikalne kanalizacije, izveden po navodilih iz načrta, izdaja poročila</t>
    </r>
  </si>
  <si>
    <t>Št. poz.</t>
  </si>
  <si>
    <t>m²</t>
  </si>
  <si>
    <t xml:space="preserve">  DN 65</t>
  </si>
  <si>
    <t>- zunanje temperaturno tipalo,</t>
  </si>
  <si>
    <t xml:space="preserve">  35 x 1,5 mm</t>
  </si>
  <si>
    <t xml:space="preserve">  15 x 1,2 mm</t>
  </si>
  <si>
    <t xml:space="preserve">  18 x 1,2 mm</t>
  </si>
  <si>
    <t xml:space="preserve">  22 x 1,5 mm</t>
  </si>
  <si>
    <t xml:space="preserve">  28 x 1,5 mm</t>
  </si>
  <si>
    <t>- enako kot zgoraj, le:</t>
  </si>
  <si>
    <r>
      <t>Spiranje in polnjenje sistema:</t>
    </r>
    <r>
      <rPr>
        <sz val="10"/>
        <rFont val="Arial"/>
        <family val="2"/>
        <charset val="238"/>
      </rPr>
      <t xml:space="preserve">
Spiranje strojnih inštalacij ter polnjenje sistema ogrevanja z mehko vodo</t>
    </r>
  </si>
  <si>
    <r>
      <t>Tripotni regulacijski ventil z EM pogonom:</t>
    </r>
    <r>
      <rPr>
        <sz val="10"/>
        <rFont val="Arial"/>
        <family val="2"/>
        <charset val="238"/>
      </rPr>
      <t xml:space="preserve">
Dobava in vgradnja tripotnega regulacijskega ventila, z elektromotornim pogonom, z navojnimi priključki, skupaj s varilnimi priključki, montažnim in tesnilnim materialom; do 120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16;</t>
    </r>
  </si>
  <si>
    <r>
      <t>Pravokotni prezračevalni kanali:</t>
    </r>
    <r>
      <rPr>
        <sz val="10"/>
        <rFont val="Arial"/>
        <family val="2"/>
        <charset val="238"/>
      </rPr>
      <t xml:space="preserve">
Dobava in montaža pravokotnih kanalov iz pocinkane pločevine s fazonskimi kosi po SIST EN 1505, SIST prEN 1507, SIST prEN12236, DIN 24190 in DIN  24191, s tesnilnim, spojnim, pritrdilnim in obešalnim materialom</t>
    </r>
  </si>
  <si>
    <t xml:space="preserve">  250 x 250</t>
  </si>
  <si>
    <t>- montažni material</t>
  </si>
  <si>
    <t>III.</t>
  </si>
  <si>
    <r>
      <t>PVC odtočna cev:</t>
    </r>
    <r>
      <rPr>
        <sz val="10"/>
        <rFont val="Arial"/>
        <family val="2"/>
        <charset val="238"/>
      </rPr>
      <t xml:space="preserve">
Dobava in montaža kanalizacijske PVC-C (HT) cevi po DIN 19 538-10 in DIN EN 1566-1 z obojkami, fazonskimi kosi, s standardnimi cinkanimi cevnimi objemkami-kombi s spojkami R 1/2 z osnovnimi pritrdilnimi ploščami in navojnimi palicami ter s pritrdilnim in tesnilnim materialom</t>
    </r>
  </si>
  <si>
    <r>
      <t>Radiatorski termostatski ventil:</t>
    </r>
    <r>
      <rPr>
        <sz val="10"/>
        <rFont val="Arial"/>
        <family val="2"/>
        <charset val="238"/>
      </rPr>
      <t xml:space="preserve">
Dobava in montaža radiatorskega termostatskega ventila s prednastavitvijo pretoka, skupaj s tesnilnim materialom</t>
    </r>
  </si>
  <si>
    <r>
      <t>Radiatorski zaključek:</t>
    </r>
    <r>
      <rPr>
        <sz val="10"/>
        <rFont val="Arial"/>
        <family val="2"/>
        <charset val="238"/>
      </rPr>
      <t xml:space="preserve">
Dobava in montaža radiatorskega zapornega ventila, skupaj s tesnilnim materialom</t>
    </r>
  </si>
  <si>
    <r>
      <t>Požarno tesnjenje:</t>
    </r>
    <r>
      <rPr>
        <sz val="10"/>
        <rFont val="Arial"/>
        <family val="2"/>
        <charset val="238"/>
      </rPr>
      <t xml:space="preserve">
Tesnjenje vgrajenih požarnih loput s požarno peno za rege do širine 40 mm</t>
    </r>
  </si>
  <si>
    <r>
      <t>Izolacija, zaščitena z alu pločevino:</t>
    </r>
    <r>
      <rPr>
        <sz val="10"/>
        <rFont val="Arial"/>
        <family val="2"/>
        <charset val="238"/>
      </rPr>
      <t xml:space="preserve">
Izoliranje cevovodov z izolacijo na bazi kamene volne,  λ ≤ 0,04 W/mK, požarni razred A2, z dodatkom za razrez, debeline slojev v skladu z EnEV, in zaščitene z alu pločevino</t>
    </r>
  </si>
  <si>
    <t>Cena/EM</t>
  </si>
  <si>
    <t xml:space="preserve">  DN 15</t>
  </si>
  <si>
    <t xml:space="preserve">  DN 20</t>
  </si>
  <si>
    <t xml:space="preserve">  DN 32</t>
  </si>
  <si>
    <t>kos.</t>
  </si>
  <si>
    <t>kpl.</t>
  </si>
  <si>
    <t xml:space="preserve">  DN 25</t>
  </si>
  <si>
    <t xml:space="preserve">  600 x 350 mm</t>
  </si>
  <si>
    <t>~230 V; 50 Hz</t>
  </si>
  <si>
    <r>
      <t>Krogelni ventil - navojni:</t>
    </r>
    <r>
      <rPr>
        <sz val="10"/>
        <rFont val="Arial"/>
        <family val="2"/>
        <charset val="238"/>
      </rPr>
      <t xml:space="preserve">
Dobava in montaža medeninastega krogelnega ventila navojne izvedbe, s tesnilnim materialom; 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</si>
  <si>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r>
      <t>Krogelni ventil - prirobnični:</t>
    </r>
    <r>
      <rPr>
        <sz val="10"/>
        <rFont val="Arial"/>
        <family val="2"/>
        <charset val="238"/>
      </rPr>
      <t xml:space="preserve">
Dobava in montaža NL krogelnega ventila prirobnične izvedbe, s protiprirobnicami ter s tesnilnim materialom; 110 °C; PN 10</t>
    </r>
  </si>
  <si>
    <r>
      <t>Polnilno - praznilna pipa:</t>
    </r>
    <r>
      <rPr>
        <sz val="10"/>
        <rFont val="Arial"/>
        <family val="2"/>
        <charset val="238"/>
      </rPr>
      <t xml:space="preserve">
Dobava in montaža polnilno-praznilne krogelne pipe navojne izvedbe, s tesnilnim materialom;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</si>
  <si>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r>
      <t>Protipovratni ventil - navojni:</t>
    </r>
    <r>
      <rPr>
        <sz val="10"/>
        <rFont val="Arial"/>
        <family val="2"/>
        <charset val="238"/>
      </rPr>
      <t xml:space="preserve">
Dobava in montaža medeninastega protipovratnega ventila navojne izvedbe, s tesnilnim materialom; 110 °C; PN 10</t>
    </r>
  </si>
  <si>
    <t>Ustreza: Euroflex ali enakovredno</t>
  </si>
  <si>
    <t>Ustreza: Promat Promafoam C ali enakovredno</t>
  </si>
  <si>
    <t xml:space="preserve">  Ø9,52 x 0,8 mm</t>
  </si>
  <si>
    <t xml:space="preserve">  Ø15,88 x 1,0 mm</t>
  </si>
  <si>
    <t xml:space="preserve">  Ø22,22 x 1,0 mm</t>
  </si>
  <si>
    <t>Ustreza: Göetze 651 N ali enakovredno</t>
  </si>
  <si>
    <r>
      <t xml:space="preserve">Varnostni ventil:
</t>
    </r>
    <r>
      <rPr>
        <sz val="10"/>
        <rFont val="Arial"/>
        <family val="2"/>
        <charset val="238"/>
      </rPr>
      <t>Dobava in montaža varnostnega ventila na vzmet za toplo vodo; navojne izvedbe; varovanje po DIN 4751/2; kompletno s tesnilnim materialom; do 120 ºC;</t>
    </r>
  </si>
  <si>
    <t>Ustreza: Armacell Armaflex XG ali enakovredno -
              nad debelino 32 mm se nanaša v slojih</t>
  </si>
  <si>
    <r>
      <t>Izolacija cevovodov ogrevanja:</t>
    </r>
    <r>
      <rPr>
        <sz val="10"/>
        <rFont val="Arial"/>
        <family val="2"/>
        <charset val="238"/>
      </rPr>
      <t xml:space="preserve">
Izolacija cevovodov z ovojnim materialom iz parozapornega negorljivega izolacijskega materiala, λ ≤ 0,036 W/mK, μ ≥ 10.000, -50 … +110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C, požarni razred B.S3.d0, z dodatkom za razrez in z lepilnim materialom</t>
    </r>
  </si>
  <si>
    <t>- modul za uparjanje,</t>
  </si>
  <si>
    <t>- črpalka za kondenzat,</t>
  </si>
  <si>
    <t>- ventilatorska sekcija,</t>
  </si>
  <si>
    <t>- ohišje iz jeklene pocinkane pločevine z notranjo izolacijo iz sintetičnega kavčuka,</t>
  </si>
  <si>
    <t>Ustreza: Armacell Tubolit Split ali enakovredno</t>
  </si>
  <si>
    <t>- območje ogrevanja: -20 do +15,5 °C</t>
  </si>
  <si>
    <r>
      <t>Preskušanje sistema VRF:</t>
    </r>
    <r>
      <rPr>
        <sz val="10"/>
        <rFont val="Arial"/>
        <family val="2"/>
        <charset val="238"/>
      </rPr>
      <t xml:space="preserve">
Vakuumiranje in tlačno preskušanje sistema v skladu z navodili iz načrta, izdaja poročila</t>
    </r>
  </si>
  <si>
    <r>
      <t>Dolbenje in vrtanje sten in tal:</t>
    </r>
    <r>
      <rPr>
        <sz val="10"/>
        <rFont val="Arial"/>
        <family val="2"/>
        <charset val="238"/>
      </rPr>
      <t xml:space="preserve">
Izdelava raznih utorov, prebojev za potrebe izdelave strojnih inštalacij, skupaj z odvozom odvečnega materiala na deponijo</t>
    </r>
  </si>
  <si>
    <r>
      <t>Tlačni preizkusi:</t>
    </r>
    <r>
      <rPr>
        <sz val="10"/>
        <rFont val="Arial"/>
        <family val="2"/>
        <charset val="238"/>
      </rPr>
      <t xml:space="preserve">
Preizkušanje napeljav na tlak in tesnost, izvedeno po navodilih iz načrta, izdaja poročila</t>
    </r>
  </si>
  <si>
    <r>
      <t>~</t>
    </r>
    <r>
      <rPr>
        <sz val="10"/>
        <rFont val="Arial"/>
        <family val="2"/>
        <charset val="238"/>
      </rPr>
      <t>230 V, 50 Hz</t>
    </r>
  </si>
  <si>
    <t>Ustreza: Danfoss VRG3 15/2,5 z
              AMV 15/11/230 V ali enakovredno</t>
  </si>
  <si>
    <t>Ustreza: Danfoss VRG3 20/6,3 z
              AMV 15/11/230 V ali enakovredno</t>
  </si>
  <si>
    <t>- vrsta hladila: R-410A,</t>
  </si>
  <si>
    <r>
      <t>Cev iz nelegiranega jekla:</t>
    </r>
    <r>
      <rPr>
        <sz val="10"/>
        <rFont val="Arial"/>
        <family val="2"/>
        <charset val="238"/>
      </rPr>
      <t xml:space="preserve">
Dobava in montaža  jeklene cevi iz nelegiranega jekla št. 1.0308 po DIN EN 10305-3, zunaj cinkane s slojem debeline od 8 do 15 μ, s fazonskimi kosi, z dodatkom za razrez, s spojnim materialom za spajanje s hladnim stiskanjem z zagotavljanjem tlačne stopnje PN 16,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110 °C, s pritrdilnim materialom</t>
    </r>
  </si>
  <si>
    <t>Ustreza: Armacell Armaflex AC-19-99EA 
              ali enakovredno</t>
  </si>
  <si>
    <t>hladilo: R-410A</t>
  </si>
  <si>
    <t>- hladilo: R-410A</t>
  </si>
  <si>
    <r>
      <t>Polnjenje VRF cevnega sistema:</t>
    </r>
    <r>
      <rPr>
        <sz val="10"/>
        <rFont val="Arial"/>
        <family val="2"/>
        <charset val="238"/>
      </rPr>
      <t xml:space="preserve">
Polnjenje sistema s hladilom R-410A</t>
    </r>
  </si>
  <si>
    <t>- območje hlajenja: -5 do +46 °C</t>
  </si>
  <si>
    <r>
      <t xml:space="preserve">Lovilec nečistoč - navojni:
</t>
    </r>
    <r>
      <rPr>
        <sz val="10"/>
        <rFont val="Arial"/>
        <family val="2"/>
        <charset val="238"/>
      </rPr>
      <t>Dobava in montaža medeninastega lovilca nečistoč navojne izvedbe, s tesnilnim materialom; 110 °C; PN 10</t>
    </r>
  </si>
  <si>
    <r>
      <t>Zaščitni protikorozijski premaz:</t>
    </r>
    <r>
      <rPr>
        <sz val="10"/>
        <rFont val="Arial"/>
        <family val="2"/>
        <charset val="238"/>
      </rPr>
      <t xml:space="preserve">
Čiščenje cevovodov in konzol ter dvakratno pleskanje z osnovnim protikorozijskim premazom </t>
    </r>
  </si>
  <si>
    <t xml:space="preserve">- točnost merjenja po EN 13190: razred 1 </t>
  </si>
  <si>
    <r>
      <t>Manometer s tripotno pipo:</t>
    </r>
    <r>
      <rPr>
        <sz val="10"/>
        <rFont val="Arial"/>
        <family val="2"/>
        <charset val="238"/>
      </rPr>
      <t xml:space="preserve">
Dobava in montaža manometra premera Ø63 mm z nerjavečim priključkom G ¼ radialno navzdol, ohišje iz nerjaveče kovine, skupaj s tripotno manometrsko pipo ter s pritrdilnim in tesnilnim materialom; </t>
    </r>
  </si>
  <si>
    <t xml:space="preserve">- točnost merjenja po EN 837-1: razred 1,6 </t>
  </si>
  <si>
    <t>- merilno območje: od 0 do 80 °C</t>
  </si>
  <si>
    <t>- merilno območje: od 0 do 120 °C</t>
  </si>
  <si>
    <t>- merilno območje: od 0 do 6 bar</t>
  </si>
  <si>
    <r>
      <t>Bimetalni termometer s kazalcem - kotni:</t>
    </r>
    <r>
      <rPr>
        <sz val="10"/>
        <rFont val="Arial"/>
        <family val="2"/>
        <charset val="238"/>
      </rPr>
      <t xml:space="preserve">
Dobava in montaža kotnega bimetalnega termometra s kazalcem premera Ø80 mm, ohišje iz nerjaveče kovine, z zaščitno tulko, s priključkom G ½;</t>
    </r>
  </si>
  <si>
    <r>
      <t>Bimetalni termometer s kazalcem - ravni:</t>
    </r>
    <r>
      <rPr>
        <sz val="10"/>
        <rFont val="Arial"/>
        <family val="2"/>
        <charset val="238"/>
      </rPr>
      <t xml:space="preserve">
Dobava in montaža ravnega bimetalnega termometra s kazalcem premera Ø80 mm, ohišje iz nerjaveče kovine, z zaščitno tulko, s priključkom G </t>
    </r>
    <r>
      <rPr>
        <sz val="10"/>
        <rFont val="Arial Narrow"/>
        <family val="2"/>
        <charset val="238"/>
      </rPr>
      <t>½;</t>
    </r>
  </si>
  <si>
    <t>Cevni priključki za razdelivec oz. zbiralnik:</t>
  </si>
  <si>
    <r>
      <t>Etilenglikol:</t>
    </r>
    <r>
      <rPr>
        <sz val="10"/>
        <rFont val="Arial"/>
        <family val="2"/>
        <charset val="238"/>
      </rPr>
      <t xml:space="preserve">
Dobava etilenglikola</t>
    </r>
  </si>
  <si>
    <r>
      <t>Gibka rebrasta cev:</t>
    </r>
    <r>
      <rPr>
        <sz val="10"/>
        <rFont val="Arial"/>
        <family val="2"/>
        <charset val="238"/>
      </rPr>
      <t xml:space="preserve">
Dobava in montaža gibke znotraj gladke in zunaj rebraste PE cevi s pritrdilnim in tesnilnim materialom</t>
    </r>
  </si>
  <si>
    <t>Ustreza: Wilo Yonos PICO 25/1-6 ali enakovredno</t>
  </si>
  <si>
    <r>
      <t xml:space="preserve">Razdelilnik:
</t>
    </r>
    <r>
      <rPr>
        <sz val="10"/>
        <rFont val="Arial"/>
        <family val="2"/>
        <charset val="238"/>
      </rPr>
      <t>Dobava in montaža cevnega razdelilnika z izolacijsko oblogo in montažnim materialom</t>
    </r>
  </si>
  <si>
    <r>
      <t>Kompaktni radiator:</t>
    </r>
    <r>
      <rPr>
        <sz val="10"/>
        <rFont val="Arial"/>
        <family val="2"/>
        <charset val="238"/>
      </rPr>
      <t xml:space="preserve">
Dobava in montaža jeklenega ploščatega kompaktnega radiatorja, s prašnim nanosom površin po RAL 9016, za obratovalni tlak do 10 bar in delovno temperaturo do 110 °C, s priključkom za dvocevni sistem ogrevanja, z nosilnimi konzolami, vijaki in z vložki za pritrditev ter z zaključnimi letvami</t>
    </r>
  </si>
  <si>
    <r>
      <t xml:space="preserve">Elektronska obtočna črpalka:
</t>
    </r>
    <r>
      <rPr>
        <sz val="10"/>
        <rFont val="Arial"/>
        <family val="2"/>
        <charset val="238"/>
      </rPr>
      <t>Dobava in vgradnja obtočne črpalke s potopljenim rotorjem, za vgradnjo v cevovod, z elektronsko regulacijo moči, za variabilni diferenčni tlak, z navojnimi priključki, skupaj s holandci in montažnim materialom;</t>
    </r>
  </si>
  <si>
    <r>
      <t>Samočistilni filter z avtomatskim izpiranjem:</t>
    </r>
    <r>
      <rPr>
        <sz val="10"/>
        <rFont val="Arial"/>
        <family val="2"/>
        <charset val="238"/>
      </rPr>
      <t xml:space="preserve">
Dobava in vgradnja samočistilnega filtra z avtomatskim časovnim izpiranjem ter s filtrnim vložkom iz nerjavnega materiala, z manometrom, s prirobničnimi priključki, skupaj s protiprirobnicami ter z izpustom, z montažnim in tesnilnim materialom; do 130 °C; PN 16;</t>
    </r>
  </si>
  <si>
    <t>- stopnja filtracije: 100 μm,</t>
  </si>
  <si>
    <t>- DN 65,</t>
  </si>
  <si>
    <t>Ustreza: Mesec RBM-S-A, DN 65 ali enakovredno</t>
  </si>
  <si>
    <t>- DN 80,</t>
  </si>
  <si>
    <t>Ustreza: Mesec RBM-S-A, DN 80 ali enakovredno</t>
  </si>
  <si>
    <t>POPIS DEL</t>
  </si>
  <si>
    <t>Ustreza: Reflex NG 35 ali enakovredno</t>
  </si>
  <si>
    <t>- 50 mm</t>
  </si>
  <si>
    <t xml:space="preserve">  500 x 250</t>
  </si>
  <si>
    <t>Kanalizacija</t>
  </si>
  <si>
    <t xml:space="preserve">  22K 900 - 600</t>
  </si>
  <si>
    <t xml:space="preserve">  22K 900 - 1800</t>
  </si>
  <si>
    <r>
      <t xml:space="preserve">Toplotna črpalka voda-voda:
</t>
    </r>
    <r>
      <rPr>
        <sz val="10"/>
        <rFont val="Arial"/>
        <family val="2"/>
        <charset val="238"/>
      </rPr>
      <t xml:space="preserve">Dobava, montaža in zagon s testiranjem modulirane, reverzibilne toplotne črpalke z vijačnim kompresorjem z maksimalno temperaturo ogrevalne vode do 65 °C v sestavi: </t>
    </r>
  </si>
  <si>
    <t>- ohišje iz jeklene pločevine dimenzij: 1.652 x 692 x 796 mm,</t>
  </si>
  <si>
    <t>- vijačni kompresor s prilagajanjem hitrosti ter z invertrskim regulatorjem,</t>
  </si>
  <si>
    <t>- asimetrični ploščni uparjalnik,</t>
  </si>
  <si>
    <t>- kondenzator,</t>
  </si>
  <si>
    <t>- 3 kosi - temperaturno tipalo,</t>
  </si>
  <si>
    <t>- razširitveni modul za dva kroga z regulacijskima ventiloma,</t>
  </si>
  <si>
    <t>- krmilnik za stalen nadzor delovanja sistema s prilagajanjem delovnim pogojem ter optimiranjem delovanja s prenosom podatkov na daljavo s časovno regulacijo,</t>
  </si>
  <si>
    <t>- 2 kosa - cevni kompenzator s prirobničnimi priključki na primarni strani,</t>
  </si>
  <si>
    <t>- 2 kosa - cevni kompenzator s prirobničnimi priključki na sekundarni strani,</t>
  </si>
  <si>
    <t>- COP (B0/W35 po EN 14511): 4,73,</t>
  </si>
  <si>
    <t>- nazivna toplotna moč (B10/W55): 52,3 kW,</t>
  </si>
  <si>
    <t>- električna odvzemna moč: 16 kW,</t>
  </si>
  <si>
    <t>- območje delovanja (slanica): -10 … +20 °C,</t>
  </si>
  <si>
    <t>- maks. temperatura ogrevalne vode: 65 °C,</t>
  </si>
  <si>
    <t>Ustreza: Thermia Mega M (inverter)</t>
  </si>
  <si>
    <t xml:space="preserve">  XG 19 x 015</t>
  </si>
  <si>
    <t xml:space="preserve">  XG 19 x 018</t>
  </si>
  <si>
    <t xml:space="preserve">  XG 25 x 022</t>
  </si>
  <si>
    <t xml:space="preserve">  XG 32 x 028</t>
  </si>
  <si>
    <t xml:space="preserve">  XG 32 x 035</t>
  </si>
  <si>
    <t xml:space="preserve">  XG 75 x 076</t>
  </si>
  <si>
    <r>
      <t xml:space="preserve">Hranilnik ogrevalne vode:
</t>
    </r>
    <r>
      <rPr>
        <sz val="10"/>
        <rFont val="Arial"/>
        <family val="2"/>
        <charset val="238"/>
      </rPr>
      <t>Dobava in montaža pokončnega hranilnika ogrevalne vode, izdelanega po DIN 4753, v sestavi:
- rezervoar prostornine 500 l iz jeklene pločevine z notranjim protikorozijskim premazom; PN 3,
- cevni priključki:
- 4 kpl. - DN 65,
- DN 20,
- 2 kpl. - DN 15,</t>
    </r>
    <r>
      <rPr>
        <sz val="8.5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- izolacijska obloga iz PU z zaščitnim plaščem,
- montažni material               </t>
    </r>
  </si>
  <si>
    <t>Ustreza: Thermia ali enakovredno</t>
  </si>
  <si>
    <r>
      <t>Odzračevalni lonec s pipo:</t>
    </r>
    <r>
      <rPr>
        <sz val="10"/>
        <rFont val="Arial"/>
        <family val="2"/>
        <charset val="238"/>
      </rPr>
      <t xml:space="preserve">
Dobava in montaža odzračevalne bombirane posode V = 2 l, skupaj s črno cevjo DN 15 dolžine 3 m in z medeninasto krogelno pipo DN 10; PN 10</t>
    </r>
  </si>
  <si>
    <r>
      <t>Raztezna posoda:</t>
    </r>
    <r>
      <rPr>
        <sz val="10"/>
        <rFont val="Arial"/>
        <family val="2"/>
        <charset val="238"/>
      </rPr>
      <t xml:space="preserve">
Dobava in montaža zaprte membranske raztezne posode, komplet z montažnim materialom;
Vcel = 35 l, PN 10,
pN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= 2,0 bar (n)</t>
    </r>
  </si>
  <si>
    <r>
      <t>Raztezna posoda:</t>
    </r>
    <r>
      <rPr>
        <sz val="10"/>
        <rFont val="Arial"/>
        <family val="2"/>
        <charset val="238"/>
      </rPr>
      <t xml:space="preserve">
Dobava in montaža zaprte membranske raztezne posode, komplet z montažnim materialom;
Vcel = 140 l, PN 10,
pN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= 2,0 bar (n)</t>
    </r>
  </si>
  <si>
    <t>Ustreza: Reflex NG 140 ali enakovredno</t>
  </si>
  <si>
    <r>
      <t>Demontaža in ponovna montaža:</t>
    </r>
    <r>
      <rPr>
        <sz val="10"/>
        <rFont val="Arial"/>
        <family val="2"/>
        <charset val="238"/>
      </rPr>
      <t xml:space="preserve">
Demontaža, zaščita ter ponovna montaža radiatorjev</t>
    </r>
  </si>
  <si>
    <r>
      <t>Navodila in sheme:</t>
    </r>
    <r>
      <rPr>
        <sz val="10"/>
        <rFont val="Arial"/>
        <family val="2"/>
        <charset val="238"/>
      </rPr>
      <t xml:space="preserve">
Izdelava obratovalnih navodil in funkcionalnih shem energetske postaje z vodoodporno površinsko zaščito ter pritrditev na primernem mestu</t>
    </r>
  </si>
  <si>
    <r>
      <t>Spiranje in polnjenje in primarnega sistema:</t>
    </r>
    <r>
      <rPr>
        <sz val="10"/>
        <rFont val="Arial"/>
        <family val="2"/>
        <charset val="238"/>
      </rPr>
      <t xml:space="preserve">
Spiranje strojnih inštalacij ter polnjenje primarnega sistema s 30 % mešanico vode z etilenglikolom</t>
    </r>
  </si>
  <si>
    <t>G 1½; PN 10; +15 … +110 °C</t>
  </si>
  <si>
    <t>V = 0,6 m³/h; Δp = 43 kPa;</t>
  </si>
  <si>
    <r>
      <t>P</t>
    </r>
    <r>
      <rPr>
        <vertAlign val="subscript"/>
        <sz val="10"/>
        <rFont val="Arial"/>
        <family val="2"/>
        <charset val="238"/>
      </rPr>
      <t>el</t>
    </r>
    <r>
      <rPr>
        <sz val="10"/>
        <rFont val="Arial"/>
        <family val="2"/>
        <charset val="238"/>
      </rPr>
      <t xml:space="preserve"> = 45 W; ~230 V, 50 Hz</t>
    </r>
  </si>
  <si>
    <t>Ustreza: Wilo Yonos PICO 25/1-8 ali enakovredno</t>
  </si>
  <si>
    <r>
      <t>P</t>
    </r>
    <r>
      <rPr>
        <vertAlign val="subscript"/>
        <sz val="10"/>
        <rFont val="Arial"/>
        <family val="2"/>
        <charset val="238"/>
      </rPr>
      <t>el</t>
    </r>
    <r>
      <rPr>
        <sz val="10"/>
        <rFont val="Arial"/>
        <family val="2"/>
        <charset val="238"/>
      </rPr>
      <t xml:space="preserve"> = 75 W; ~230 V, 50 Hz</t>
    </r>
  </si>
  <si>
    <t>V = 1,5 m³/h; Δp = 64 kPa;</t>
  </si>
  <si>
    <t xml:space="preserve">  XG 13 x 089</t>
  </si>
  <si>
    <r>
      <t xml:space="preserve">  DN 20; ¾" x ¾"; k</t>
    </r>
    <r>
      <rPr>
        <vertAlign val="subscript"/>
        <sz val="10"/>
        <rFont val="Arial"/>
        <family val="2"/>
        <charset val="238"/>
      </rPr>
      <t>vs</t>
    </r>
    <r>
      <rPr>
        <sz val="10"/>
        <rFont val="Arial"/>
        <family val="2"/>
        <charset val="238"/>
      </rPr>
      <t xml:space="preserve"> = 3,3 m³/h; 4 … 15 l/min</t>
    </r>
  </si>
  <si>
    <r>
      <t xml:space="preserve">  DN 25; 1" x 1"; k</t>
    </r>
    <r>
      <rPr>
        <vertAlign val="subscript"/>
        <sz val="10"/>
        <rFont val="Arial"/>
        <family val="2"/>
        <charset val="238"/>
      </rPr>
      <t>vs</t>
    </r>
    <r>
      <rPr>
        <sz val="10"/>
        <rFont val="Arial"/>
        <family val="2"/>
        <charset val="238"/>
      </rPr>
      <t xml:space="preserve"> = 8,1 m³/h; 10 … 405 l/min</t>
    </r>
  </si>
  <si>
    <r>
      <t>Balansirni ventil - navojni:</t>
    </r>
    <r>
      <rPr>
        <sz val="10"/>
        <rFont val="Arial"/>
        <family val="2"/>
        <charset val="238"/>
      </rPr>
      <t xml:space="preserve">
Dobava in montaža medeninastega balansirnega ventila s prikazom pretočne količine v obvodu, z navojnimi priključki, z izolacijsko oblogo ventilskega dela ter s tesnilnim materialom; 100 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</si>
  <si>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r>
      <t>Balansirni ventil - prirobnični:</t>
    </r>
    <r>
      <rPr>
        <sz val="10"/>
        <rFont val="Arial"/>
        <family val="2"/>
        <charset val="238"/>
      </rPr>
      <t xml:space="preserve">
Dobava in montaža balansirnega ventila iz sive litine s prikazom pretočne količine v obvodu iz medenine, s prirobničnimi priključki ter s protiprirobnicami, z izolacijsko oblogo ventilskega dela ter z EPDM tesnilnim materialom; 100 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</si>
  <si>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r>
      <t xml:space="preserve">  DN 80; PN 16; k</t>
    </r>
    <r>
      <rPr>
        <vertAlign val="subscript"/>
        <sz val="10"/>
        <rFont val="Arial"/>
        <family val="2"/>
        <charset val="238"/>
      </rPr>
      <t>vs</t>
    </r>
    <r>
      <rPr>
        <sz val="10"/>
        <rFont val="Arial"/>
        <family val="2"/>
        <charset val="238"/>
      </rPr>
      <t xml:space="preserve"> = 166 m³/h; 75 … 450 l/min</t>
    </r>
  </si>
  <si>
    <t>Ustreza: Taconova Tacosetter Bypass 
              ali enakovredno</t>
  </si>
  <si>
    <t>Ustreza: Taconova Tacosetter Bypass Flansch 
              ali enakovredno</t>
  </si>
  <si>
    <r>
      <t>Lovilni lijak:</t>
    </r>
    <r>
      <rPr>
        <sz val="10"/>
        <rFont val="Arial"/>
        <family val="2"/>
        <charset val="238"/>
      </rPr>
      <t xml:space="preserve">
Dobava in montaža lovilnega lijaka, izdelanega iz nerjaveče pločevine za 10 cevnih izpustov DN 10; s sifonskim odtočnim priključkom Ø50 mm</t>
    </r>
  </si>
  <si>
    <t xml:space="preserve">  DN 40; PN 25</t>
  </si>
  <si>
    <t>Ustreza: Itron CF EHO II 3,5 ali enakovredno</t>
  </si>
  <si>
    <t>- z opcijsko kartico M-Bus</t>
  </si>
  <si>
    <r>
      <t xml:space="preserve">  V</t>
    </r>
    <r>
      <rPr>
        <vertAlign val="subscript"/>
        <sz val="10"/>
        <rFont val="Arial"/>
        <family val="2"/>
        <charset val="238"/>
      </rPr>
      <t>p</t>
    </r>
    <r>
      <rPr>
        <sz val="10"/>
        <rFont val="Arial"/>
        <family val="2"/>
        <charset val="238"/>
      </rPr>
      <t xml:space="preserve"> = 3,5 m³/h; 150 °C;</t>
    </r>
  </si>
  <si>
    <r>
      <t xml:space="preserve">  V</t>
    </r>
    <r>
      <rPr>
        <vertAlign val="subscript"/>
        <sz val="10"/>
        <rFont val="Arial"/>
        <family val="2"/>
        <charset val="238"/>
      </rPr>
      <t>p</t>
    </r>
    <r>
      <rPr>
        <sz val="10"/>
        <rFont val="Arial"/>
        <family val="2"/>
        <charset val="238"/>
      </rPr>
      <t xml:space="preserve"> = 15 m³/h; 150 °C;</t>
    </r>
  </si>
  <si>
    <t xml:space="preserve">  DN 50; PN 25</t>
  </si>
  <si>
    <t>Ustreza: Itron CF EHO II 15 ali enakovredno</t>
  </si>
  <si>
    <r>
      <t xml:space="preserve">Razdelivec in zbiralnik ogrevanja:
</t>
    </r>
    <r>
      <rPr>
        <sz val="10"/>
        <rFont val="Arial"/>
        <family val="2"/>
        <charset val="238"/>
      </rPr>
      <t>Dobava in montaža razdelivca in zbiralnika ogrevanja, okroglega preseka, izdelanega po DIN EN 10255, iz srednje težke navojne jeklene črne cevi po DIN EN 10 025, na obeh straneh zaprt z bombiranima pokrovoma in opremljen s prirobničnimi in navojnimi priključki, z antikorozijsko zaščito in z ovojnim materialom iz parozapornega negorljivega izolacijskega materiala, λ ≤ 0,036 W/mK, μ ≥ 10.000, -50 … +110 ºC, požarni razred B.S3.d0, debeline slojev v skladu z s TSG-1-004, z nosilno konzolo in z montažnim materialom;</t>
    </r>
  </si>
  <si>
    <t>DN 80; PN 6; l = 600 mm</t>
  </si>
  <si>
    <t xml:space="preserve">  1 x PN 6 DN 65</t>
  </si>
  <si>
    <t xml:space="preserve">  1 x PN 6 DN 25</t>
  </si>
  <si>
    <t xml:space="preserve">  1 x PN 6 DN 32</t>
  </si>
  <si>
    <t xml:space="preserve">  1 x DN 20 (Rp 3/4) (izpust)</t>
  </si>
  <si>
    <t xml:space="preserve">  2 x DN 15  (Rp 1/2) (meritve) </t>
  </si>
  <si>
    <t>Ogrevanje in hlajenje stikališča</t>
  </si>
  <si>
    <r>
      <t>Zunanja grelno/hladilna enota - VRF:</t>
    </r>
    <r>
      <rPr>
        <sz val="10"/>
        <rFont val="Arial"/>
        <family val="2"/>
        <charset val="238"/>
      </rPr>
      <t xml:space="preserve">
Dobava, montaža in zagon zunanje VRF invertrske kompresorske enote za ogrevanje in hlajenje s spremenljivimi pretoki hladila; z nožicami; z montažnim materialom; </t>
    </r>
  </si>
  <si>
    <t>zvočni tlak: 59,5 dB(A)</t>
  </si>
  <si>
    <t>- dim. naprave: 1.750 x 760 x 1.710 mm</t>
  </si>
  <si>
    <r>
      <t>P</t>
    </r>
    <r>
      <rPr>
        <vertAlign val="subscript"/>
        <sz val="10"/>
        <rFont val="Arial"/>
        <family val="2"/>
        <charset val="238"/>
      </rPr>
      <t>el</t>
    </r>
    <r>
      <rPr>
        <sz val="10"/>
        <rFont val="Arial"/>
        <family val="2"/>
        <charset val="238"/>
      </rPr>
      <t xml:space="preserve"> = 7,5 kW; ~400 V;</t>
    </r>
  </si>
  <si>
    <t>Ustreza: Mitsubishi Electric PUHY-P250YNW-A
              ali enakovredno</t>
  </si>
  <si>
    <r>
      <t>Φ</t>
    </r>
    <r>
      <rPr>
        <vertAlign val="subscript"/>
        <sz val="10"/>
        <rFont val="Arial"/>
        <family val="2"/>
        <charset val="238"/>
      </rPr>
      <t>G</t>
    </r>
    <r>
      <rPr>
        <sz val="10"/>
        <rFont val="Arial"/>
        <family val="2"/>
        <charset val="238"/>
      </rPr>
      <t xml:space="preserve"> = 31.630 W; Φ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28.130 W; </t>
    </r>
  </si>
  <si>
    <r>
      <t>Ventilatorski kanalski konvektor:</t>
    </r>
    <r>
      <rPr>
        <sz val="10"/>
        <rFont val="Arial"/>
        <family val="2"/>
        <charset val="238"/>
      </rPr>
      <t xml:space="preserve">
Dobava, montaža ter zagon ventilatorskega kanalskega konvektorja za VRF ogrevanja ali hlajenje s spremenljivimi pretoki hladila v sestavi:</t>
    </r>
  </si>
  <si>
    <t>Ustreza: Mitsubishi Electric PEFY-P140VMA-E2
              ali enakovredno</t>
  </si>
  <si>
    <t>- jadrovinasti kanalski priključek dim. 1.000 x 250 mm z izolacijsko oblogo,</t>
  </si>
  <si>
    <r>
      <t>- Ф</t>
    </r>
    <r>
      <rPr>
        <vertAlign val="subscript"/>
        <sz val="10"/>
        <rFont val="Arial"/>
        <family val="2"/>
        <charset val="238"/>
      </rPr>
      <t>G</t>
    </r>
    <r>
      <rPr>
        <sz val="10"/>
        <rFont val="Arial"/>
        <family val="2"/>
        <charset val="238"/>
      </rPr>
      <t xml:space="preserve"> = 15.820 W;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14.520 W; P = 520 W; ~230 V,</t>
    </r>
  </si>
  <si>
    <t>Ustreza: Mitsubishi Electric CMY-Y102LS-G2
              ali enakovredno</t>
  </si>
  <si>
    <t>Ustreza: Mitsubishi Electric PAR-40MAA
              ali enakovredno</t>
  </si>
  <si>
    <r>
      <t xml:space="preserve">Žični daljinski prostorski upravljalnik:
</t>
    </r>
    <r>
      <rPr>
        <sz val="10"/>
        <rFont val="Arial"/>
        <family val="2"/>
        <charset val="238"/>
      </rPr>
      <t>Dobava in montaža žičnega daljinskega prostorskega upravljalnika</t>
    </r>
  </si>
  <si>
    <t xml:space="preserve">  1.000 x 250</t>
  </si>
  <si>
    <r>
      <t>Pocinkana pločevina:</t>
    </r>
    <r>
      <rPr>
        <sz val="10"/>
        <rFont val="Arial"/>
        <family val="2"/>
        <charset val="238"/>
      </rPr>
      <t xml:space="preserve">
Dobava in montaža pocinkane pločevine debeline 1 mm formata 750 x 1.400 mm s pritrdilnim in obešalnim materialom</t>
    </r>
  </si>
  <si>
    <r>
      <t>Zaščitna mreža:</t>
    </r>
    <r>
      <rPr>
        <sz val="10"/>
        <rFont val="Arial"/>
        <family val="2"/>
        <charset val="238"/>
      </rPr>
      <t xml:space="preserve">
Dobava in montaža pocinkane zaščitne mreže; oko 15 mm</t>
    </r>
  </si>
  <si>
    <t>Ustreza: Systemair BURE-315-M2-SW
              ali enakovredno</t>
  </si>
  <si>
    <r>
      <t>Variabilni difuzor:</t>
    </r>
    <r>
      <rPr>
        <sz val="10"/>
        <rFont val="Arial"/>
        <family val="2"/>
        <charset val="238"/>
      </rPr>
      <t xml:space="preserve">
Dobava in montaža variabilnega difuzorja za klimatizacijo visokih prostorov z nastavljivim dvopoložajnim izstopom zraka ob različnih teperaturnih režimih, z elektro motornim pogonom; z montažnim materialom</t>
    </r>
  </si>
  <si>
    <t>- ~230 V</t>
  </si>
  <si>
    <r>
      <t>Izolacija:</t>
    </r>
    <r>
      <rPr>
        <sz val="10"/>
        <rFont val="Arial"/>
        <family val="2"/>
        <charset val="238"/>
      </rPr>
      <t xml:space="preserve">
Dobava in montaža samolepilne izolacije iz parozapornega negorljivega izolacijskega materiala, λ ≤ 0,035 W/mK, μ ≥ 7.000, -50 … +85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C, požarni razred B1, z dodatkom za razrez</t>
    </r>
  </si>
  <si>
    <r>
      <t>Zidna nosilna konzola:</t>
    </r>
    <r>
      <rPr>
        <sz val="10"/>
        <rFont val="Arial"/>
        <family val="2"/>
        <charset val="238"/>
      </rPr>
      <t xml:space="preserve">
Dobava in montaža zidne nosilne konzole, oblikovane iz jeklenih HOP-profilov, s pritrdilnim materialom</t>
    </r>
  </si>
  <si>
    <t>- dim. tlorisnega platoja: 950 x 1.000 mm,</t>
  </si>
  <si>
    <t>- nosilnost: 225 kg</t>
  </si>
  <si>
    <t>- dodatna količina hladila: 12 kg</t>
  </si>
  <si>
    <r>
      <t>Nastavitev količin prezračevanja:</t>
    </r>
    <r>
      <rPr>
        <sz val="10"/>
        <rFont val="Arial"/>
        <family val="2"/>
        <charset val="238"/>
      </rPr>
      <t xml:space="preserve">
Reguliranje in nastavitev količin zraka na projektirane pretoke</t>
    </r>
  </si>
  <si>
    <r>
      <t>Toplotni števec - ogrevanje:</t>
    </r>
    <r>
      <rPr>
        <sz val="10"/>
        <rFont val="Arial"/>
        <family val="2"/>
        <charset val="238"/>
      </rPr>
      <t xml:space="preserve">
Dobava in vgradnja toplotnega  števca, komplet s holandci, vgradnim kompletom brez vmesnega kosa, z računsko enoto ter z dvema temperaturnima tipaloma,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</si>
</sst>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I_T_-;\-* #,##0.00\ _S_I_T_-;_-* &quot;-&quot;??\ _S_I_T_-;_-@_-"/>
    <numFmt numFmtId="165" formatCode="_(* #,##0.00_);_(* \(#,##0.00\);_(* &quot;-&quot;??_);_(@_)"/>
    <numFmt numFmtId="166" formatCode="00&quot;.&quot;"/>
    <numFmt numFmtId="167" formatCode="0.0"/>
    <numFmt numFmtId="168" formatCode="#,##0.00\ [$SIT-424]"/>
    <numFmt numFmtId="169" formatCode="#,##0.00\ [$EUR]"/>
  </numFmts>
  <fonts count="19">
    <font>
      <sz val="10"/>
      <name val="Arial"/>
      <charset val="238"/>
    </font>
    <font>
      <sz val="10"/>
      <name val="Arial"/>
      <family val="2"/>
      <charset val="238"/>
    </font>
    <font>
      <sz val="10"/>
      <name val="Gatineau"/>
    </font>
    <font>
      <sz val="12"/>
      <name val="Courier"/>
      <family val="3"/>
    </font>
    <font>
      <sz val="11"/>
      <name val="Tahoma"/>
      <family val="2"/>
      <charset val="238"/>
    </font>
    <font>
      <sz val="10"/>
      <name val="Arial CE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2" fillId="0" borderId="0"/>
    <xf numFmtId="0" fontId="5" fillId="0" borderId="0"/>
    <xf numFmtId="37" fontId="3" fillId="0" borderId="0"/>
    <xf numFmtId="0" fontId="5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/>
    <xf numFmtId="0" fontId="4" fillId="0" borderId="0" xfId="7" applyFont="1"/>
    <xf numFmtId="0" fontId="4" fillId="0" borderId="0" xfId="7" applyFont="1" applyAlignment="1">
      <alignment horizontal="right"/>
    </xf>
    <xf numFmtId="168" fontId="4" fillId="0" borderId="0" xfId="7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7" fillId="2" borderId="0" xfId="0" applyFont="1" applyFill="1"/>
    <xf numFmtId="0" fontId="0" fillId="0" borderId="0" xfId="0" applyAlignment="1">
      <alignment vertical="top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left"/>
    </xf>
    <xf numFmtId="0" fontId="9" fillId="0" borderId="0" xfId="15" applyNumberFormat="1" applyFont="1" applyAlignment="1">
      <alignment horizontal="left"/>
    </xf>
    <xf numFmtId="167" fontId="8" fillId="0" borderId="0" xfId="15" applyNumberFormat="1" applyFont="1" applyAlignment="1">
      <alignment horizontal="left"/>
    </xf>
    <xf numFmtId="4" fontId="9" fillId="0" borderId="0" xfId="15" applyNumberFormat="1" applyFont="1" applyAlignment="1">
      <alignment horizontal="right"/>
    </xf>
    <xf numFmtId="4" fontId="9" fillId="0" borderId="0" xfId="15" applyNumberFormat="1" applyFont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10" applyNumberFormat="1" applyFont="1" applyAlignment="1">
      <alignment horizontal="left"/>
    </xf>
    <xf numFmtId="4" fontId="8" fillId="0" borderId="0" xfId="1" applyNumberFormat="1" applyFont="1" applyAlignment="1" applyProtection="1">
      <alignment horizontal="right"/>
      <protection locked="0"/>
    </xf>
    <xf numFmtId="4" fontId="8" fillId="0" borderId="0" xfId="1" applyNumberFormat="1" applyFont="1" applyAlignment="1">
      <alignment horizontal="right"/>
    </xf>
    <xf numFmtId="166" fontId="8" fillId="0" borderId="0" xfId="10" applyNumberFormat="1" applyFont="1" applyAlignment="1">
      <alignment horizontal="right" vertical="top" wrapText="1"/>
    </xf>
    <xf numFmtId="0" fontId="9" fillId="0" borderId="0" xfId="15" applyNumberFormat="1" applyFont="1" applyAlignment="1">
      <alignment horizontal="left" vertical="top" wrapText="1"/>
    </xf>
    <xf numFmtId="1" fontId="8" fillId="0" borderId="0" xfId="15" applyNumberFormat="1" applyFont="1" applyAlignment="1">
      <alignment horizontal="right" wrapText="1"/>
    </xf>
    <xf numFmtId="4" fontId="8" fillId="0" borderId="0" xfId="8" applyNumberFormat="1" applyFont="1" applyAlignment="1">
      <alignment horizontal="right" wrapText="1"/>
    </xf>
    <xf numFmtId="0" fontId="8" fillId="0" borderId="0" xfId="15" applyNumberFormat="1" applyFont="1" applyAlignment="1">
      <alignment horizontal="left"/>
    </xf>
    <xf numFmtId="166" fontId="8" fillId="0" borderId="0" xfId="12" applyNumberFormat="1" applyFont="1" applyAlignment="1">
      <alignment horizontal="right" vertical="top"/>
    </xf>
    <xf numFmtId="0" fontId="8" fillId="0" borderId="0" xfId="0" applyFont="1" applyAlignment="1">
      <alignment horizontal="right"/>
    </xf>
    <xf numFmtId="0" fontId="8" fillId="0" borderId="0" xfId="11" applyFont="1" applyAlignment="1">
      <alignment horizontal="left"/>
    </xf>
    <xf numFmtId="0" fontId="8" fillId="0" borderId="0" xfId="11" applyFont="1" applyAlignment="1" applyProtection="1">
      <alignment horizontal="right"/>
      <protection locked="0"/>
    </xf>
    <xf numFmtId="0" fontId="8" fillId="0" borderId="0" xfId="0" applyFont="1" applyAlignment="1">
      <alignment vertical="top"/>
    </xf>
    <xf numFmtId="0" fontId="8" fillId="0" borderId="0" xfId="15" applyNumberFormat="1" applyFont="1" applyAlignment="1">
      <alignment horizontal="left" vertical="top" wrapText="1"/>
    </xf>
    <xf numFmtId="167" fontId="8" fillId="0" borderId="0" xfId="15" applyNumberFormat="1" applyFont="1" applyAlignment="1">
      <alignment horizontal="right"/>
    </xf>
    <xf numFmtId="4" fontId="9" fillId="0" borderId="0" xfId="15" applyNumberFormat="1" applyFont="1" applyAlignment="1">
      <alignment horizontal="right" wrapText="1"/>
    </xf>
    <xf numFmtId="4" fontId="9" fillId="0" borderId="0" xfId="15" applyNumberFormat="1" applyFont="1" applyAlignment="1" applyProtection="1">
      <alignment horizontal="right" wrapText="1"/>
      <protection locked="0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49" fontId="9" fillId="0" borderId="0" xfId="15" applyNumberFormat="1" applyFont="1" applyAlignment="1">
      <alignment horizontal="left" wrapText="1"/>
    </xf>
    <xf numFmtId="0" fontId="9" fillId="0" borderId="0" xfId="15" applyNumberFormat="1" applyFont="1" applyAlignment="1">
      <alignment horizontal="left" wrapText="1"/>
    </xf>
    <xf numFmtId="0" fontId="8" fillId="0" borderId="0" xfId="15" applyNumberFormat="1" applyFont="1" applyAlignment="1">
      <alignment horizontal="left" wrapText="1"/>
    </xf>
    <xf numFmtId="4" fontId="8" fillId="0" borderId="0" xfId="8" applyNumberFormat="1" applyFont="1" applyAlignment="1" applyProtection="1">
      <alignment horizontal="right" wrapText="1"/>
      <protection locked="0"/>
    </xf>
    <xf numFmtId="0" fontId="8" fillId="0" borderId="0" xfId="11" applyFont="1" applyAlignment="1">
      <alignment horizontal="left" wrapText="1"/>
    </xf>
    <xf numFmtId="0" fontId="8" fillId="0" borderId="0" xfId="11" applyFont="1" applyAlignment="1" applyProtection="1">
      <alignment horizontal="right" wrapText="1"/>
      <protection locked="0"/>
    </xf>
    <xf numFmtId="0" fontId="11" fillId="0" borderId="0" xfId="0" applyFont="1" applyAlignment="1">
      <alignment wrapText="1"/>
    </xf>
    <xf numFmtId="167" fontId="8" fillId="0" borderId="0" xfId="15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" fontId="8" fillId="0" borderId="0" xfId="15" applyNumberFormat="1" applyFont="1" applyAlignment="1">
      <alignment wrapText="1"/>
    </xf>
    <xf numFmtId="0" fontId="8" fillId="0" borderId="0" xfId="0" applyFont="1" applyAlignment="1" applyProtection="1">
      <alignment horizontal="right"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 wrapText="1"/>
    </xf>
    <xf numFmtId="166" fontId="8" fillId="0" borderId="0" xfId="10" applyNumberFormat="1" applyFont="1" applyAlignment="1">
      <alignment horizontal="left" vertical="top" wrapText="1"/>
    </xf>
    <xf numFmtId="0" fontId="8" fillId="0" borderId="0" xfId="10" applyNumberFormat="1" applyFont="1" applyAlignment="1">
      <alignment horizontal="center" vertical="top"/>
    </xf>
    <xf numFmtId="1" fontId="8" fillId="0" borderId="0" xfId="10" applyNumberFormat="1" applyFont="1" applyAlignment="1">
      <alignment horizontal="right"/>
    </xf>
    <xf numFmtId="0" fontId="9" fillId="0" borderId="0" xfId="9" applyFont="1" applyAlignment="1">
      <alignment horizontal="left" vertical="top" wrapText="1"/>
    </xf>
    <xf numFmtId="166" fontId="8" fillId="0" borderId="0" xfId="15" applyNumberFormat="1" applyFont="1" applyAlignment="1">
      <alignment horizontal="left" vertical="top" wrapText="1"/>
    </xf>
    <xf numFmtId="0" fontId="9" fillId="0" borderId="0" xfId="15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" fontId="8" fillId="0" borderId="0" xfId="0" applyNumberFormat="1" applyFont="1" applyAlignment="1">
      <alignment horizontal="right"/>
    </xf>
    <xf numFmtId="0" fontId="8" fillId="0" borderId="0" xfId="7" applyFont="1" applyAlignment="1">
      <alignment horizontal="right"/>
    </xf>
    <xf numFmtId="0" fontId="8" fillId="0" borderId="0" xfId="7" applyFont="1"/>
    <xf numFmtId="168" fontId="8" fillId="0" borderId="0" xfId="7" applyNumberFormat="1" applyFont="1"/>
    <xf numFmtId="0" fontId="9" fillId="0" borderId="0" xfId="7" applyFont="1"/>
    <xf numFmtId="0" fontId="8" fillId="0" borderId="0" xfId="7" applyFont="1" applyAlignment="1">
      <alignment horizontal="center"/>
    </xf>
    <xf numFmtId="169" fontId="8" fillId="0" borderId="0" xfId="14" applyNumberFormat="1" applyFont="1"/>
    <xf numFmtId="168" fontId="8" fillId="0" borderId="0" xfId="14" applyNumberFormat="1" applyFont="1"/>
    <xf numFmtId="0" fontId="8" fillId="0" borderId="1" xfId="7" applyFont="1" applyBorder="1" applyAlignment="1">
      <alignment horizontal="right"/>
    </xf>
    <xf numFmtId="0" fontId="8" fillId="0" borderId="1" xfId="7" applyFont="1" applyBorder="1"/>
    <xf numFmtId="169" fontId="8" fillId="0" borderId="1" xfId="14" applyNumberFormat="1" applyFont="1" applyBorder="1"/>
    <xf numFmtId="0" fontId="9" fillId="0" borderId="0" xfId="7" applyFont="1" applyAlignment="1">
      <alignment horizontal="right"/>
    </xf>
    <xf numFmtId="165" fontId="8" fillId="0" borderId="0" xfId="14" applyFont="1" applyAlignment="1">
      <alignment horizontal="right"/>
    </xf>
    <xf numFmtId="168" fontId="8" fillId="0" borderId="0" xfId="14" applyNumberFormat="1" applyFont="1" applyAlignment="1">
      <alignment horizontal="right"/>
    </xf>
    <xf numFmtId="4" fontId="9" fillId="0" borderId="2" xfId="15" applyNumberFormat="1" applyFont="1" applyBorder="1" applyAlignment="1">
      <alignment horizontal="right" wrapText="1"/>
    </xf>
    <xf numFmtId="166" fontId="8" fillId="0" borderId="3" xfId="10" applyNumberFormat="1" applyFont="1" applyBorder="1" applyAlignment="1">
      <alignment horizontal="left" vertical="center" wrapText="1"/>
    </xf>
    <xf numFmtId="0" fontId="8" fillId="0" borderId="3" xfId="10" applyNumberFormat="1" applyFont="1" applyBorder="1" applyAlignment="1">
      <alignment horizontal="center" vertical="center"/>
    </xf>
    <xf numFmtId="0" fontId="8" fillId="0" borderId="3" xfId="10" applyNumberFormat="1" applyFont="1" applyBorder="1" applyAlignment="1">
      <alignment horizontal="left" vertical="center"/>
    </xf>
    <xf numFmtId="167" fontId="8" fillId="0" borderId="3" xfId="10" applyNumberFormat="1" applyFont="1" applyBorder="1" applyAlignment="1">
      <alignment horizontal="center" vertical="center"/>
    </xf>
    <xf numFmtId="4" fontId="8" fillId="0" borderId="3" xfId="1" applyNumberFormat="1" applyFont="1" applyBorder="1" applyAlignment="1" applyProtection="1">
      <alignment horizontal="center" vertical="center"/>
      <protection locked="0"/>
    </xf>
    <xf numFmtId="166" fontId="8" fillId="0" borderId="2" xfId="15" applyNumberFormat="1" applyFont="1" applyBorder="1" applyAlignment="1">
      <alignment horizontal="left" vertical="center" wrapText="1"/>
    </xf>
    <xf numFmtId="0" fontId="9" fillId="0" borderId="2" xfId="15" applyNumberFormat="1" applyFont="1" applyBorder="1" applyAlignment="1">
      <alignment horizontal="left"/>
    </xf>
    <xf numFmtId="4" fontId="9" fillId="0" borderId="2" xfId="8" applyNumberFormat="1" applyFont="1" applyBorder="1" applyAlignment="1" applyProtection="1">
      <alignment horizontal="right"/>
      <protection locked="0"/>
    </xf>
    <xf numFmtId="0" fontId="9" fillId="0" borderId="2" xfId="15" applyNumberFormat="1" applyFont="1" applyBorder="1" applyAlignment="1">
      <alignment horizontal="left" wrapText="1"/>
    </xf>
    <xf numFmtId="167" fontId="8" fillId="0" borderId="2" xfId="15" applyNumberFormat="1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15" fillId="0" borderId="0" xfId="7" applyFont="1"/>
    <xf numFmtId="4" fontId="9" fillId="0" borderId="0" xfId="15" applyNumberFormat="1" applyFont="1"/>
    <xf numFmtId="0" fontId="8" fillId="0" borderId="0" xfId="3" applyAlignment="1">
      <alignment vertical="top"/>
    </xf>
    <xf numFmtId="0" fontId="8" fillId="0" borderId="0" xfId="3" applyAlignment="1">
      <alignment horizontal="left"/>
    </xf>
    <xf numFmtId="0" fontId="8" fillId="0" borderId="0" xfId="3"/>
    <xf numFmtId="1" fontId="8" fillId="0" borderId="0" xfId="10" applyNumberFormat="1" applyFont="1"/>
    <xf numFmtId="4" fontId="8" fillId="0" borderId="0" xfId="2" applyNumberFormat="1" applyAlignment="1" applyProtection="1">
      <alignment horizontal="right"/>
      <protection locked="0"/>
    </xf>
    <xf numFmtId="4" fontId="8" fillId="0" borderId="0" xfId="2" applyNumberFormat="1" applyAlignment="1">
      <alignment horizontal="right"/>
    </xf>
    <xf numFmtId="0" fontId="8" fillId="0" borderId="0" xfId="3" applyAlignment="1">
      <alignment horizontal="right"/>
    </xf>
    <xf numFmtId="4" fontId="8" fillId="0" borderId="0" xfId="3" applyNumberFormat="1" applyAlignment="1" applyProtection="1">
      <alignment horizontal="right"/>
      <protection locked="0"/>
    </xf>
    <xf numFmtId="0" fontId="8" fillId="0" borderId="0" xfId="3" applyAlignment="1">
      <alignment horizontal="right" vertical="top"/>
    </xf>
    <xf numFmtId="0" fontId="8" fillId="0" borderId="0" xfId="3" applyProtection="1">
      <protection locked="0"/>
    </xf>
    <xf numFmtId="167" fontId="8" fillId="0" borderId="2" xfId="15" applyNumberFormat="1" applyFont="1" applyBorder="1" applyAlignment="1">
      <alignment wrapText="1"/>
    </xf>
    <xf numFmtId="4" fontId="8" fillId="0" borderId="0" xfId="3" applyNumberFormat="1" applyProtection="1">
      <protection locked="0"/>
    </xf>
    <xf numFmtId="4" fontId="8" fillId="0" borderId="0" xfId="3" applyNumberFormat="1" applyAlignment="1">
      <alignment wrapText="1"/>
    </xf>
    <xf numFmtId="4" fontId="9" fillId="0" borderId="2" xfId="8" applyNumberFormat="1" applyFont="1" applyBorder="1" applyAlignment="1">
      <alignment horizontal="right"/>
    </xf>
    <xf numFmtId="0" fontId="8" fillId="0" borderId="0" xfId="3" applyAlignment="1" applyProtection="1">
      <alignment horizontal="right"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15" applyNumberFormat="1" applyFont="1" applyAlignment="1" applyProtection="1">
      <alignment horizontal="left"/>
      <protection locked="0"/>
    </xf>
    <xf numFmtId="1" fontId="4" fillId="0" borderId="0" xfId="15" applyNumberFormat="1" applyFont="1" applyAlignment="1" applyProtection="1">
      <alignment wrapText="1"/>
      <protection locked="0"/>
    </xf>
    <xf numFmtId="4" fontId="4" fillId="0" borderId="0" xfId="8" applyNumberFormat="1" applyFont="1" applyAlignment="1" applyProtection="1">
      <alignment horizontal="right" wrapText="1"/>
      <protection locked="0"/>
    </xf>
    <xf numFmtId="2" fontId="0" fillId="0" borderId="0" xfId="0" applyNumberFormat="1" applyAlignment="1">
      <alignment vertical="top"/>
    </xf>
    <xf numFmtId="169" fontId="17" fillId="0" borderId="0" xfId="14" applyNumberFormat="1" applyFont="1"/>
    <xf numFmtId="0" fontId="1" fillId="0" borderId="0" xfId="15" applyNumberFormat="1" applyFont="1" applyAlignment="1">
      <alignment horizontal="left" vertical="top" wrapText="1"/>
    </xf>
    <xf numFmtId="0" fontId="1" fillId="0" borderId="0" xfId="15" quotePrefix="1" applyNumberFormat="1" applyFont="1" applyAlignment="1">
      <alignment horizontal="left" vertical="top" wrapText="1"/>
    </xf>
    <xf numFmtId="166" fontId="1" fillId="0" borderId="0" xfId="10" applyNumberFormat="1" applyFont="1" applyAlignment="1">
      <alignment horizontal="right" vertical="top" wrapText="1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8" applyNumberFormat="1" applyFont="1" applyAlignment="1">
      <alignment horizontal="right" wrapText="1"/>
    </xf>
    <xf numFmtId="0" fontId="1" fillId="0" borderId="0" xfId="0" applyFont="1" applyAlignment="1">
      <alignment horizontal="right" vertical="top"/>
    </xf>
    <xf numFmtId="49" fontId="1" fillId="0" borderId="0" xfId="10" applyNumberFormat="1" applyFont="1" applyAlignment="1">
      <alignment horizontal="left" vertical="top"/>
    </xf>
    <xf numFmtId="0" fontId="1" fillId="0" borderId="0" xfId="15" applyNumberFormat="1" applyFont="1" applyAlignment="1">
      <alignment horizontal="left" vertical="center"/>
    </xf>
    <xf numFmtId="1" fontId="1" fillId="0" borderId="0" xfId="15" applyNumberFormat="1" applyFont="1" applyAlignment="1">
      <alignment horizontal="right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15" applyNumberFormat="1" applyFont="1" applyAlignment="1">
      <alignment horizontal="left" wrapText="1"/>
    </xf>
    <xf numFmtId="0" fontId="1" fillId="0" borderId="0" xfId="0" applyFont="1"/>
    <xf numFmtId="0" fontId="1" fillId="0" borderId="0" xfId="15" applyNumberFormat="1" applyFont="1" applyAlignment="1">
      <alignment horizontal="left"/>
    </xf>
    <xf numFmtId="1" fontId="1" fillId="0" borderId="0" xfId="15" applyNumberFormat="1" applyFont="1" applyAlignment="1">
      <alignment horizontal="right" wrapText="1"/>
    </xf>
    <xf numFmtId="4" fontId="1" fillId="0" borderId="0" xfId="3" applyNumberFormat="1" applyFont="1" applyAlignment="1" applyProtection="1">
      <alignment horizontal="right"/>
      <protection locked="0"/>
    </xf>
    <xf numFmtId="1" fontId="1" fillId="0" borderId="0" xfId="15" applyNumberFormat="1" applyFont="1" applyAlignment="1">
      <alignment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 applyProtection="1">
      <alignment horizontal="right"/>
      <protection locked="0"/>
    </xf>
    <xf numFmtId="0" fontId="1" fillId="0" borderId="0" xfId="0" quotePrefix="1" applyFont="1" applyAlignment="1">
      <alignment vertical="top"/>
    </xf>
    <xf numFmtId="2" fontId="1" fillId="0" borderId="0" xfId="0" quotePrefix="1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right" wrapText="1"/>
    </xf>
    <xf numFmtId="4" fontId="1" fillId="0" borderId="0" xfId="8" applyNumberFormat="1" applyFont="1" applyAlignment="1" applyProtection="1">
      <alignment horizontal="right" wrapText="1"/>
      <protection locked="0"/>
    </xf>
    <xf numFmtId="4" fontId="1" fillId="0" borderId="0" xfId="0" applyNumberFormat="1" applyFont="1"/>
    <xf numFmtId="4" fontId="1" fillId="0" borderId="0" xfId="15" applyNumberFormat="1" applyFont="1" applyAlignment="1">
      <alignment horizontal="right" wrapText="1"/>
    </xf>
    <xf numFmtId="49" fontId="1" fillId="0" borderId="0" xfId="0" applyNumberFormat="1" applyFont="1" applyAlignment="1">
      <alignment horizontal="justify" vertical="top" wrapText="1"/>
    </xf>
    <xf numFmtId="4" fontId="1" fillId="0" borderId="0" xfId="16" applyNumberFormat="1" applyAlignment="1" applyProtection="1">
      <alignment horizontal="right"/>
      <protection locked="0"/>
    </xf>
    <xf numFmtId="0" fontId="1" fillId="0" borderId="0" xfId="16" applyAlignment="1">
      <alignment horizontal="left"/>
    </xf>
    <xf numFmtId="1" fontId="1" fillId="0" borderId="0" xfId="16" applyNumberFormat="1" applyAlignment="1">
      <alignment horizontal="right"/>
    </xf>
    <xf numFmtId="0" fontId="1" fillId="0" borderId="0" xfId="16" applyAlignment="1" applyProtection="1">
      <alignment horizontal="right"/>
      <protection locked="0"/>
    </xf>
    <xf numFmtId="0" fontId="1" fillId="0" borderId="0" xfId="16" applyAlignment="1">
      <alignment horizontal="right"/>
    </xf>
    <xf numFmtId="2" fontId="1" fillId="0" borderId="0" xfId="0" applyNumberFormat="1" applyFont="1" applyFill="1" applyAlignment="1" applyProtection="1">
      <alignment horizontal="right"/>
      <protection locked="0"/>
    </xf>
    <xf numFmtId="0" fontId="9" fillId="0" borderId="0" xfId="15" applyNumberFormat="1" applyFont="1" applyFill="1" applyAlignment="1">
      <alignment horizontal="left" vertical="top" wrapText="1"/>
    </xf>
    <xf numFmtId="2" fontId="1" fillId="0" borderId="0" xfId="16" applyNumberFormat="1" applyAlignment="1" applyProtection="1">
      <alignment horizontal="right"/>
      <protection locked="0"/>
    </xf>
    <xf numFmtId="0" fontId="1" fillId="0" borderId="0" xfId="15" applyNumberFormat="1" applyFont="1" applyFill="1" applyAlignment="1">
      <alignment horizontal="left" vertical="top" wrapText="1"/>
    </xf>
    <xf numFmtId="0" fontId="1" fillId="0" borderId="0" xfId="16"/>
    <xf numFmtId="1" fontId="1" fillId="0" borderId="0" xfId="16" applyNumberFormat="1"/>
    <xf numFmtId="0" fontId="1" fillId="0" borderId="0" xfId="16" applyAlignment="1">
      <alignment vertical="top"/>
    </xf>
    <xf numFmtId="164" fontId="1" fillId="0" borderId="0" xfId="12" applyAlignment="1" applyProtection="1">
      <alignment horizontal="right"/>
      <protection locked="0"/>
    </xf>
    <xf numFmtId="0" fontId="1" fillId="0" borderId="0" xfId="16" applyAlignment="1" applyProtection="1">
      <alignment vertical="top"/>
      <protection locked="0"/>
    </xf>
    <xf numFmtId="4" fontId="1" fillId="0" borderId="0" xfId="16" applyNumberFormat="1" applyProtection="1">
      <protection locked="0"/>
    </xf>
    <xf numFmtId="0" fontId="1" fillId="0" borderId="0" xfId="16" applyAlignment="1">
      <alignment horizontal="right" vertical="top"/>
    </xf>
    <xf numFmtId="4" fontId="1" fillId="0" borderId="0" xfId="16" applyNumberFormat="1" applyFill="1" applyAlignment="1" applyProtection="1">
      <alignment horizontal="right"/>
      <protection locked="0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15" applyNumberFormat="1" applyFont="1" applyAlignment="1">
      <alignment horizontal="left"/>
    </xf>
    <xf numFmtId="1" fontId="7" fillId="0" borderId="0" xfId="15" applyNumberFormat="1" applyFont="1" applyAlignment="1">
      <alignment horizontal="right" wrapText="1"/>
    </xf>
    <xf numFmtId="2" fontId="7" fillId="0" borderId="0" xfId="0" applyNumberFormat="1" applyFont="1" applyAlignment="1" applyProtection="1">
      <alignment horizontal="right"/>
      <protection locked="0"/>
    </xf>
    <xf numFmtId="4" fontId="7" fillId="0" borderId="0" xfId="8" applyNumberFormat="1" applyFont="1" applyAlignment="1">
      <alignment horizontal="right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right"/>
    </xf>
    <xf numFmtId="4" fontId="1" fillId="0" borderId="0" xfId="8" applyNumberFormat="1" applyFont="1" applyFill="1" applyAlignment="1">
      <alignment horizontal="right" wrapText="1"/>
    </xf>
    <xf numFmtId="0" fontId="0" fillId="0" borderId="0" xfId="0" applyFill="1"/>
    <xf numFmtId="49" fontId="1" fillId="0" borderId="0" xfId="16" applyNumberFormat="1" applyFill="1" applyAlignment="1">
      <alignment horizontal="justify" vertical="top" wrapText="1"/>
    </xf>
    <xf numFmtId="0" fontId="4" fillId="0" borderId="0" xfId="16" applyFont="1" applyAlignment="1" applyProtection="1">
      <alignment vertical="top"/>
      <protection locked="0"/>
    </xf>
    <xf numFmtId="0" fontId="1" fillId="0" borderId="0" xfId="11" applyFont="1" applyAlignment="1">
      <alignment horizontal="left"/>
    </xf>
    <xf numFmtId="0" fontId="1" fillId="0" borderId="0" xfId="11" applyFont="1" applyAlignment="1" applyProtection="1">
      <alignment horizontal="right"/>
      <protection locked="0"/>
    </xf>
  </cellXfs>
  <cellStyles count="17">
    <cellStyle name="Comma_Sheet1" xfId="1" xr:uid="{00000000-0005-0000-0000-000000000000}"/>
    <cellStyle name="Comma_Sheet1 2" xfId="2" xr:uid="{00000000-0005-0000-0000-000001000000}"/>
    <cellStyle name="Navadno" xfId="0" builtinId="0"/>
    <cellStyle name="Navadno 2" xfId="3" xr:uid="{00000000-0005-0000-0000-000004000000}"/>
    <cellStyle name="Navadno 2 2" xfId="16" xr:uid="{A3C2D769-F746-4904-8591-AAB3F0A1365F}"/>
    <cellStyle name="Navadno 25" xfId="4" xr:uid="{00000000-0005-0000-0000-000005000000}"/>
    <cellStyle name="Navadno 3" xfId="5" xr:uid="{00000000-0005-0000-0000-000006000000}"/>
    <cellStyle name="Navadno 4" xfId="6" xr:uid="{00000000-0005-0000-0000-000007000000}"/>
    <cellStyle name="Navadno_K 18581_ popis pzi-rekap" xfId="7" xr:uid="{00000000-0005-0000-0000-000008000000}"/>
    <cellStyle name="Navadno_popis-splošno-zun.ured" xfId="8" xr:uid="{00000000-0005-0000-0000-000009000000}"/>
    <cellStyle name="Normal_OGREVANJE IN HLAJENJE" xfId="9" xr:uid="{00000000-0005-0000-0000-00000A000000}"/>
    <cellStyle name="Normal_Sheet1" xfId="10" xr:uid="{00000000-0005-0000-0000-00000C000000}"/>
    <cellStyle name="Normal_SKUPNO" xfId="11" xr:uid="{00000000-0005-0000-0000-00000D000000}"/>
    <cellStyle name="Vejica" xfId="12" builtinId="3"/>
    <cellStyle name="Vejica 2" xfId="13" xr:uid="{00000000-0005-0000-0000-000010000000}"/>
    <cellStyle name="Vejica_K 18581_ popis pzi-rekap" xfId="14" xr:uid="{00000000-0005-0000-0000-000011000000}"/>
    <cellStyle name="Vejica_popis-splošno-zun.ured" xfId="15" xr:uid="{00000000-0005-0000-0000-00001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F37"/>
  <sheetViews>
    <sheetView tabSelected="1" view="pageBreakPreview" topLeftCell="A4" zoomScaleNormal="100" zoomScaleSheetLayoutView="100" workbookViewId="0">
      <selection activeCell="B8" sqref="B8"/>
    </sheetView>
  </sheetViews>
  <sheetFormatPr defaultRowHeight="14.25"/>
  <cols>
    <col min="1" max="1" width="5.140625" style="4" bestFit="1" customWidth="1"/>
    <col min="2" max="2" width="53.7109375" style="3" customWidth="1"/>
    <col min="3" max="3" width="24.85546875" style="5" customWidth="1"/>
    <col min="4" max="4" width="7.85546875" style="3" customWidth="1"/>
    <col min="5" max="7" width="9.140625" style="3"/>
    <col min="8" max="8" width="12.85546875" style="3" customWidth="1"/>
    <col min="9" max="9" width="12.5703125" style="3" customWidth="1"/>
    <col min="10" max="16384" width="9.140625" style="3"/>
  </cols>
  <sheetData>
    <row r="1" spans="1:5" s="71" customFormat="1" ht="12.75">
      <c r="A1" s="70"/>
      <c r="C1" s="72"/>
    </row>
    <row r="2" spans="1:5" s="71" customFormat="1" ht="12.75">
      <c r="A2" s="70"/>
      <c r="C2" s="72"/>
    </row>
    <row r="3" spans="1:5" s="71" customFormat="1" ht="12.75">
      <c r="A3" s="70"/>
      <c r="C3" s="72"/>
    </row>
    <row r="4" spans="1:5" s="71" customFormat="1" ht="15.75">
      <c r="A4" s="95" t="s">
        <v>128</v>
      </c>
      <c r="C4" s="72"/>
    </row>
    <row r="5" spans="1:5" s="71" customFormat="1" ht="12.75">
      <c r="A5" s="70"/>
      <c r="C5" s="72"/>
    </row>
    <row r="6" spans="1:5" s="71" customFormat="1" ht="12.75">
      <c r="A6" s="70"/>
      <c r="C6" s="72"/>
    </row>
    <row r="7" spans="1:5" s="71" customFormat="1" ht="12.75">
      <c r="A7" s="70"/>
      <c r="C7" s="72"/>
    </row>
    <row r="8" spans="1:5" s="71" customFormat="1" ht="12.75">
      <c r="A8" s="70"/>
      <c r="C8" s="72"/>
    </row>
    <row r="9" spans="1:5" s="71" customFormat="1" ht="12.75">
      <c r="A9" s="74" t="s">
        <v>22</v>
      </c>
      <c r="B9" s="71" t="str">
        <f>VODOVOD!B1</f>
        <v>Kanalizacija</v>
      </c>
      <c r="C9" s="75">
        <f>VODOVOD!F18</f>
        <v>0</v>
      </c>
      <c r="D9" s="76"/>
      <c r="E9" s="76"/>
    </row>
    <row r="10" spans="1:5" s="71" customFormat="1" ht="12.75">
      <c r="A10" s="70"/>
      <c r="C10" s="75"/>
    </row>
    <row r="11" spans="1:5" s="71" customFormat="1" ht="12.75">
      <c r="A11" s="74" t="s">
        <v>23</v>
      </c>
      <c r="B11" s="71" t="str">
        <f>OGREVANJE!B1</f>
        <v>Ogrevanje</v>
      </c>
      <c r="C11" s="75">
        <f>OGREVANJE!F213</f>
        <v>0</v>
      </c>
    </row>
    <row r="12" spans="1:5" s="71" customFormat="1" ht="12.75">
      <c r="A12" s="70"/>
      <c r="C12" s="75"/>
    </row>
    <row r="13" spans="1:5" s="71" customFormat="1" ht="12.75">
      <c r="A13" s="74" t="s">
        <v>58</v>
      </c>
      <c r="B13" s="71" t="str">
        <f>+HLAJENJE!B1</f>
        <v>Ogrevanje in hlajenje stikališča</v>
      </c>
      <c r="C13" s="75">
        <f>+HLAJENJE!F77</f>
        <v>0</v>
      </c>
    </row>
    <row r="14" spans="1:5" s="71" customFormat="1" ht="12.75">
      <c r="A14" s="77"/>
      <c r="B14" s="78"/>
      <c r="C14" s="79"/>
    </row>
    <row r="15" spans="1:5" s="71" customFormat="1" ht="12.75">
      <c r="A15" s="70"/>
      <c r="C15" s="76"/>
    </row>
    <row r="16" spans="1:5" s="71" customFormat="1" ht="12.75">
      <c r="A16" s="80"/>
      <c r="B16" s="73" t="s">
        <v>1</v>
      </c>
      <c r="C16" s="117">
        <f>SUM(C9:C14)</f>
        <v>0</v>
      </c>
    </row>
    <row r="17" spans="1:6" s="71" customFormat="1" ht="12.75">
      <c r="A17" s="81"/>
      <c r="C17" s="82"/>
    </row>
    <row r="18" spans="1:6" s="71" customFormat="1" ht="12.75">
      <c r="A18" s="81"/>
      <c r="C18" s="82"/>
    </row>
    <row r="19" spans="1:6" s="71" customFormat="1" ht="12.75">
      <c r="A19" s="81"/>
      <c r="C19" s="82"/>
    </row>
    <row r="20" spans="1:6" s="71" customFormat="1" ht="12.75">
      <c r="A20" s="81"/>
      <c r="C20" s="82"/>
    </row>
    <row r="21" spans="1:6" s="71" customFormat="1" ht="12.75">
      <c r="A21" s="81"/>
      <c r="C21" s="82"/>
    </row>
    <row r="22" spans="1:6" s="71" customFormat="1" ht="12.75">
      <c r="A22" s="81"/>
      <c r="C22" s="82"/>
    </row>
    <row r="23" spans="1:6" s="71" customFormat="1" ht="12.75">
      <c r="A23" s="81"/>
      <c r="C23" s="82"/>
      <c r="D23" s="16"/>
      <c r="E23" s="16"/>
      <c r="F23" s="16"/>
    </row>
    <row r="24" spans="1:6" s="71" customFormat="1" ht="12.75">
      <c r="A24" s="81"/>
      <c r="C24" s="82"/>
      <c r="D24" s="16"/>
      <c r="E24" s="16"/>
      <c r="F24" s="16"/>
    </row>
    <row r="25" spans="1:6" s="71" customFormat="1" ht="12.75">
      <c r="A25" s="81"/>
      <c r="C25" s="82"/>
      <c r="D25" s="16"/>
      <c r="E25" s="16"/>
      <c r="F25" s="16"/>
    </row>
    <row r="26" spans="1:6" s="71" customFormat="1" ht="12.75">
      <c r="A26" s="81"/>
      <c r="C26" s="82"/>
      <c r="D26" s="16"/>
      <c r="E26" s="16"/>
      <c r="F26" s="16"/>
    </row>
    <row r="27" spans="1:6" s="71" customFormat="1" ht="12.75">
      <c r="A27" s="81"/>
      <c r="C27" s="82"/>
      <c r="E27" s="16"/>
      <c r="F27" s="16"/>
    </row>
    <row r="28" spans="1:6">
      <c r="A28" s="81"/>
      <c r="B28" s="71"/>
      <c r="C28" s="82"/>
    </row>
    <row r="29" spans="1:6">
      <c r="A29" s="81"/>
      <c r="B29" s="71"/>
      <c r="C29" s="82"/>
      <c r="D29" s="35"/>
      <c r="E29" s="51"/>
      <c r="F29" s="51"/>
    </row>
    <row r="30" spans="1:6">
      <c r="A30" s="81"/>
      <c r="B30" s="71"/>
      <c r="C30" s="82"/>
      <c r="D30" s="46"/>
      <c r="E30" s="55"/>
      <c r="F30" s="55"/>
    </row>
    <row r="31" spans="1:6">
      <c r="A31" s="81"/>
      <c r="B31" s="71"/>
      <c r="C31" s="82"/>
      <c r="D31" s="46"/>
      <c r="E31" s="55"/>
      <c r="F31" s="55"/>
    </row>
    <row r="32" spans="1:6">
      <c r="A32" s="81"/>
      <c r="B32" s="71"/>
      <c r="C32" s="82"/>
      <c r="D32" s="35"/>
      <c r="E32" s="51"/>
      <c r="F32" s="51"/>
    </row>
    <row r="33" spans="1:6">
      <c r="A33" s="81"/>
      <c r="B33" s="71"/>
      <c r="C33" s="82"/>
      <c r="D33" s="35"/>
      <c r="E33" s="51"/>
      <c r="F33" s="51"/>
    </row>
    <row r="34" spans="1:6">
      <c r="A34" s="35"/>
      <c r="B34" s="35"/>
      <c r="C34" s="48"/>
      <c r="D34" s="35"/>
      <c r="E34" s="51"/>
      <c r="F34" s="51"/>
    </row>
    <row r="35" spans="1:6">
      <c r="A35" s="35"/>
      <c r="B35" s="35"/>
      <c r="C35" s="48"/>
      <c r="D35" s="35"/>
      <c r="E35" s="51"/>
      <c r="F35" s="51"/>
    </row>
    <row r="36" spans="1:6">
      <c r="A36" s="35"/>
      <c r="B36" s="35"/>
      <c r="C36" s="48"/>
      <c r="E36" s="51"/>
      <c r="F36" s="51"/>
    </row>
    <row r="37" spans="1:6">
      <c r="A37" s="35"/>
      <c r="B37" s="35"/>
      <c r="C37" s="48"/>
      <c r="E37" s="51"/>
      <c r="F37" s="51"/>
    </row>
  </sheetData>
  <phoneticPr fontId="5" type="noConversion"/>
  <pageMargins left="0.78740157480314965" right="0.59055118110236227" top="0.86614173228346458" bottom="0.86614173228346458" header="0.31496062992125984" footer="0.51181102362204722"/>
  <pageSetup paperSize="9" firstPageNumber="2" orientation="portrait" horizontalDpi="300" verticalDpi="300" r:id="rId1"/>
  <headerFooter alignWithMargins="0">
    <oddFooter>&amp;L&amp;"Arial Narrow,Navadno"&amp;11 &amp;10 426/20 - PZI&amp;C&amp;"Arial Narrow,Navadno"Popis del&amp;R&amp;"Arial Narrow,Navadno"&amp;P/&amp;N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8"/>
  </sheetPr>
  <dimension ref="A1:G25"/>
  <sheetViews>
    <sheetView view="pageBreakPreview" zoomScale="87" zoomScaleNormal="100" zoomScaleSheetLayoutView="87" workbookViewId="0">
      <selection activeCell="D9" sqref="C9:D9"/>
    </sheetView>
  </sheetViews>
  <sheetFormatPr defaultRowHeight="12.75"/>
  <cols>
    <col min="1" max="1" width="5.140625" style="6" customWidth="1"/>
    <col min="2" max="2" width="45" style="6" customWidth="1"/>
    <col min="3" max="3" width="4.7109375" style="49" customWidth="1"/>
    <col min="4" max="4" width="7.85546875" style="7" customWidth="1"/>
    <col min="5" max="5" width="11.5703125" style="56" customWidth="1"/>
    <col min="6" max="6" width="15" style="56" customWidth="1"/>
    <col min="7" max="16384" width="9.140625" style="6"/>
  </cols>
  <sheetData>
    <row r="1" spans="1:7">
      <c r="A1" s="40" t="s">
        <v>22</v>
      </c>
      <c r="B1" s="41" t="s">
        <v>132</v>
      </c>
      <c r="C1" s="47"/>
      <c r="D1" s="33"/>
      <c r="E1" s="34"/>
      <c r="F1" s="34"/>
      <c r="G1" s="35"/>
    </row>
    <row r="2" spans="1:7">
      <c r="A2" s="35"/>
      <c r="B2" s="35"/>
      <c r="C2" s="48"/>
      <c r="D2" s="37"/>
      <c r="E2" s="51"/>
      <c r="F2" s="51"/>
      <c r="G2" s="35"/>
    </row>
    <row r="3" spans="1:7" s="94" customFormat="1" ht="25.5" customHeight="1">
      <c r="A3" s="84" t="s">
        <v>43</v>
      </c>
      <c r="B3" s="85" t="s">
        <v>7</v>
      </c>
      <c r="C3" s="86" t="s">
        <v>5</v>
      </c>
      <c r="D3" s="87" t="s">
        <v>8</v>
      </c>
      <c r="E3" s="88" t="s">
        <v>64</v>
      </c>
      <c r="F3" s="88" t="s">
        <v>37</v>
      </c>
    </row>
    <row r="4" spans="1:7">
      <c r="A4" s="35"/>
      <c r="B4" s="35"/>
      <c r="C4" s="48"/>
      <c r="D4" s="37"/>
      <c r="E4" s="51"/>
      <c r="F4" s="37"/>
      <c r="G4" s="35"/>
    </row>
    <row r="5" spans="1:7" ht="90.75" customHeight="1">
      <c r="A5" s="21">
        <v>1</v>
      </c>
      <c r="B5" s="22" t="s">
        <v>59</v>
      </c>
      <c r="C5" s="141"/>
      <c r="D5" s="142"/>
      <c r="E5" s="123"/>
      <c r="F5" s="124"/>
      <c r="G5" s="36"/>
    </row>
    <row r="6" spans="1:7">
      <c r="A6" s="21"/>
      <c r="B6" s="130" t="s">
        <v>3</v>
      </c>
      <c r="C6" s="131" t="s">
        <v>6</v>
      </c>
      <c r="D6" s="134">
        <v>18</v>
      </c>
      <c r="E6" s="123">
        <v>0</v>
      </c>
      <c r="F6" s="124">
        <f t="shared" ref="F6" si="0">D6*E6</f>
        <v>0</v>
      </c>
      <c r="G6" s="36"/>
    </row>
    <row r="7" spans="1:7">
      <c r="A7" s="37"/>
      <c r="B7" s="38"/>
      <c r="C7" s="48"/>
      <c r="D7" s="57"/>
      <c r="E7" s="52"/>
      <c r="F7" s="24"/>
      <c r="G7" s="35"/>
    </row>
    <row r="8" spans="1:7" ht="40.5" customHeight="1">
      <c r="A8" s="21">
        <f>COUNT($A$5:A7)+1</f>
        <v>2</v>
      </c>
      <c r="B8" s="22" t="s">
        <v>117</v>
      </c>
      <c r="C8" s="48"/>
      <c r="D8" s="57"/>
      <c r="E8" s="52"/>
      <c r="F8" s="24"/>
      <c r="G8" s="35"/>
    </row>
    <row r="9" spans="1:7">
      <c r="A9" s="21"/>
      <c r="B9" s="31" t="s">
        <v>77</v>
      </c>
      <c r="C9" s="48"/>
      <c r="D9" s="57"/>
      <c r="E9" s="52"/>
      <c r="F9" s="24"/>
      <c r="G9" s="35"/>
    </row>
    <row r="10" spans="1:7">
      <c r="A10" s="37"/>
      <c r="B10" s="38" t="s">
        <v>30</v>
      </c>
      <c r="C10" s="42" t="s">
        <v>6</v>
      </c>
      <c r="D10" s="23">
        <v>1</v>
      </c>
      <c r="E10" s="52">
        <v>0</v>
      </c>
      <c r="F10" s="24">
        <f>D10*E10</f>
        <v>0</v>
      </c>
      <c r="G10" s="35"/>
    </row>
    <row r="11" spans="1:7">
      <c r="A11" s="37"/>
      <c r="B11" s="38"/>
      <c r="C11" s="48"/>
      <c r="D11" s="57"/>
      <c r="E11" s="52"/>
      <c r="F11" s="24"/>
      <c r="G11" s="35"/>
    </row>
    <row r="12" spans="1:7" ht="40.5" customHeight="1">
      <c r="A12" s="26">
        <f>COUNT($A$5:A11)+1</f>
        <v>3</v>
      </c>
      <c r="B12" s="22" t="s">
        <v>42</v>
      </c>
      <c r="C12" s="42" t="s">
        <v>69</v>
      </c>
      <c r="D12" s="23">
        <v>1</v>
      </c>
      <c r="E12" s="52">
        <v>0</v>
      </c>
      <c r="F12" s="24">
        <f>D12*E12</f>
        <v>0</v>
      </c>
      <c r="G12" s="35"/>
    </row>
    <row r="13" spans="1:7">
      <c r="A13" s="21"/>
      <c r="B13" s="22"/>
      <c r="C13" s="42"/>
      <c r="D13" s="23"/>
      <c r="E13" s="52"/>
      <c r="F13" s="24"/>
      <c r="G13" s="35"/>
    </row>
    <row r="14" spans="1:7" ht="40.5" customHeight="1">
      <c r="A14" s="21">
        <f>COUNT($A$5:A13)+1</f>
        <v>4</v>
      </c>
      <c r="B14" s="22" t="s">
        <v>9</v>
      </c>
      <c r="C14" s="44" t="s">
        <v>20</v>
      </c>
      <c r="D14" s="45">
        <v>5</v>
      </c>
      <c r="E14" s="54"/>
      <c r="F14" s="59">
        <f>SUM(F4:F13)*D14/100</f>
        <v>0</v>
      </c>
      <c r="G14" s="35"/>
    </row>
    <row r="15" spans="1:7" ht="14.25">
      <c r="A15" s="37"/>
      <c r="B15" s="38"/>
      <c r="C15" s="48"/>
      <c r="D15" s="51"/>
      <c r="E15" s="51"/>
      <c r="F15" s="37"/>
      <c r="G15" s="8"/>
    </row>
    <row r="16" spans="1:7" ht="40.5" customHeight="1">
      <c r="A16" s="21">
        <f>COUNT($A$5:A15)+1</f>
        <v>5</v>
      </c>
      <c r="B16" s="22" t="s">
        <v>19</v>
      </c>
      <c r="C16" s="44" t="s">
        <v>20</v>
      </c>
      <c r="D16" s="45">
        <v>3</v>
      </c>
      <c r="E16" s="54"/>
      <c r="F16" s="59">
        <f>SUM(F4:F13)*D16/100</f>
        <v>0</v>
      </c>
      <c r="G16" s="35"/>
    </row>
    <row r="17" spans="1:7">
      <c r="A17" s="35"/>
      <c r="B17" s="35"/>
      <c r="C17" s="48"/>
      <c r="D17" s="37"/>
      <c r="E17" s="51"/>
      <c r="F17" s="37"/>
      <c r="G17" s="35"/>
    </row>
    <row r="18" spans="1:7" ht="13.5" thickBot="1">
      <c r="A18" s="89"/>
      <c r="B18" s="90" t="str">
        <f>$B$1&amp;" skupaj:"</f>
        <v>Kanalizacija skupaj:</v>
      </c>
      <c r="C18" s="92"/>
      <c r="D18" s="93"/>
      <c r="E18" s="91" t="s">
        <v>38</v>
      </c>
      <c r="F18" s="83">
        <f>SUM(F4:F16)</f>
        <v>0</v>
      </c>
      <c r="G18" s="35"/>
    </row>
    <row r="19" spans="1:7" ht="13.5" thickTop="1">
      <c r="A19" s="35"/>
      <c r="B19" s="35"/>
      <c r="C19" s="48"/>
      <c r="D19" s="37"/>
      <c r="E19" s="51"/>
      <c r="F19" s="51"/>
      <c r="G19" s="35"/>
    </row>
    <row r="20" spans="1:7">
      <c r="G20" s="35"/>
    </row>
    <row r="21" spans="1:7">
      <c r="G21" s="35"/>
    </row>
    <row r="22" spans="1:7">
      <c r="G22" s="35"/>
    </row>
    <row r="23" spans="1:7">
      <c r="G23" s="35"/>
    </row>
    <row r="24" spans="1:7">
      <c r="G24" s="35"/>
    </row>
    <row r="25" spans="1:7">
      <c r="G25" s="35"/>
    </row>
  </sheetData>
  <phoneticPr fontId="0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 &amp;10 426/20 - PZI&amp;C&amp;"Arial Narrow,Navadno"Popis del&amp;R&amp;"Arial Narrow,Navadno"&amp;P/&amp;N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4"/>
  <sheetViews>
    <sheetView view="pageBreakPreview" zoomScale="89" zoomScaleNormal="100" zoomScaleSheetLayoutView="89" workbookViewId="0">
      <selection activeCell="D145" sqref="D145"/>
    </sheetView>
  </sheetViews>
  <sheetFormatPr defaultRowHeight="12.75"/>
  <cols>
    <col min="1" max="1" width="5.140625" style="9" customWidth="1"/>
    <col min="2" max="2" width="45" style="9" customWidth="1"/>
    <col min="3" max="3" width="4.7109375" style="66" customWidth="1"/>
    <col min="4" max="4" width="7.85546875" style="1" customWidth="1"/>
    <col min="5" max="5" width="11.42578125" style="68" customWidth="1"/>
    <col min="6" max="6" width="15" style="68" customWidth="1"/>
    <col min="7" max="7" width="11.5703125" style="9" customWidth="1"/>
    <col min="8" max="8" width="11.7109375" style="9" customWidth="1"/>
    <col min="9" max="16384" width="9.140625" style="9"/>
  </cols>
  <sheetData>
    <row r="1" spans="1:6">
      <c r="A1" s="40" t="s">
        <v>23</v>
      </c>
      <c r="B1" s="41" t="s">
        <v>39</v>
      </c>
      <c r="C1" s="13"/>
      <c r="D1" s="14"/>
      <c r="E1" s="15"/>
      <c r="F1" s="15"/>
    </row>
    <row r="2" spans="1:6">
      <c r="A2" s="30"/>
      <c r="B2" s="30"/>
      <c r="C2" s="17"/>
      <c r="D2" s="27"/>
      <c r="E2" s="67"/>
      <c r="F2" s="67"/>
    </row>
    <row r="3" spans="1:6" ht="29.25" customHeight="1">
      <c r="A3" s="84" t="s">
        <v>43</v>
      </c>
      <c r="B3" s="85" t="s">
        <v>7</v>
      </c>
      <c r="C3" s="86" t="s">
        <v>5</v>
      </c>
      <c r="D3" s="87" t="s">
        <v>8</v>
      </c>
      <c r="E3" s="88" t="s">
        <v>64</v>
      </c>
      <c r="F3" s="88" t="s">
        <v>37</v>
      </c>
    </row>
    <row r="4" spans="1:6">
      <c r="A4" s="60"/>
      <c r="B4" s="61"/>
      <c r="C4" s="18"/>
      <c r="D4" s="62"/>
      <c r="E4" s="19"/>
      <c r="F4" s="20"/>
    </row>
    <row r="5" spans="1:6" ht="90.75" customHeight="1">
      <c r="A5" s="21">
        <v>1</v>
      </c>
      <c r="B5" s="22" t="s">
        <v>120</v>
      </c>
      <c r="C5" s="17"/>
      <c r="D5" s="58"/>
      <c r="E5" s="67"/>
      <c r="F5" s="27"/>
    </row>
    <row r="6" spans="1:6">
      <c r="A6" s="21"/>
      <c r="B6" s="31" t="s">
        <v>27</v>
      </c>
      <c r="C6" s="17"/>
      <c r="D6" s="58"/>
      <c r="E6" s="67"/>
      <c r="F6" s="27"/>
    </row>
    <row r="7" spans="1:6">
      <c r="A7" s="21"/>
      <c r="B7" s="126" t="s">
        <v>133</v>
      </c>
      <c r="C7" s="25" t="s">
        <v>69</v>
      </c>
      <c r="D7" s="23">
        <v>1</v>
      </c>
      <c r="E7" s="53">
        <v>0</v>
      </c>
      <c r="F7" s="24">
        <f>D7*E7</f>
        <v>0</v>
      </c>
    </row>
    <row r="8" spans="1:6">
      <c r="A8" s="21"/>
      <c r="B8" s="126" t="s">
        <v>134</v>
      </c>
      <c r="C8" s="25" t="s">
        <v>69</v>
      </c>
      <c r="D8" s="23">
        <v>4</v>
      </c>
      <c r="E8" s="53">
        <v>0</v>
      </c>
      <c r="F8" s="24">
        <f>D8*E8</f>
        <v>0</v>
      </c>
    </row>
    <row r="9" spans="1:6">
      <c r="A9" s="39"/>
      <c r="B9" s="30"/>
      <c r="C9" s="17"/>
      <c r="D9" s="58"/>
      <c r="E9" s="53"/>
      <c r="F9" s="24"/>
    </row>
    <row r="10" spans="1:6" ht="52.5" customHeight="1">
      <c r="A10" s="21">
        <f>COUNT($A$4:A9)+1</f>
        <v>2</v>
      </c>
      <c r="B10" s="22" t="s">
        <v>60</v>
      </c>
      <c r="C10" s="17"/>
      <c r="D10" s="58"/>
      <c r="E10" s="53"/>
      <c r="F10" s="24"/>
    </row>
    <row r="11" spans="1:6">
      <c r="A11" s="39"/>
      <c r="B11" s="30" t="s">
        <v>65</v>
      </c>
      <c r="C11" s="25" t="s">
        <v>68</v>
      </c>
      <c r="D11" s="23">
        <v>5</v>
      </c>
      <c r="E11" s="53">
        <v>0</v>
      </c>
      <c r="F11" s="24">
        <f>D11*E11</f>
        <v>0</v>
      </c>
    </row>
    <row r="12" spans="1:6">
      <c r="A12" s="39"/>
      <c r="B12" s="30"/>
      <c r="C12" s="17"/>
      <c r="D12" s="58"/>
      <c r="E12" s="53"/>
      <c r="F12" s="24"/>
    </row>
    <row r="13" spans="1:6" ht="40.5" customHeight="1">
      <c r="A13" s="21">
        <f>COUNT($A$4:A12)+1</f>
        <v>3</v>
      </c>
      <c r="B13" s="22" t="s">
        <v>61</v>
      </c>
      <c r="C13" s="17"/>
      <c r="D13" s="58"/>
      <c r="E13" s="53"/>
      <c r="F13" s="24"/>
    </row>
    <row r="14" spans="1:6">
      <c r="A14" s="39"/>
      <c r="B14" s="30" t="s">
        <v>65</v>
      </c>
      <c r="C14" s="25" t="s">
        <v>68</v>
      </c>
      <c r="D14" s="23">
        <v>1</v>
      </c>
      <c r="E14" s="53">
        <v>0</v>
      </c>
      <c r="F14" s="24">
        <f>D14*E14</f>
        <v>0</v>
      </c>
    </row>
    <row r="15" spans="1:6">
      <c r="A15" s="39"/>
      <c r="B15" s="30"/>
      <c r="C15" s="17"/>
      <c r="D15" s="58"/>
      <c r="E15" s="53"/>
      <c r="F15" s="24"/>
    </row>
    <row r="16" spans="1:6" ht="64.5" customHeight="1">
      <c r="A16" s="120">
        <f>COUNT($A$4:A15)+1</f>
        <v>4</v>
      </c>
      <c r="B16" s="22" t="s">
        <v>135</v>
      </c>
      <c r="C16" s="156"/>
      <c r="D16" s="157"/>
      <c r="E16" s="156"/>
      <c r="F16" s="124"/>
    </row>
    <row r="17" spans="1:6" ht="13.5" customHeight="1">
      <c r="A17" s="125"/>
      <c r="B17" s="119" t="s">
        <v>136</v>
      </c>
      <c r="C17" s="156"/>
      <c r="D17" s="157"/>
      <c r="E17" s="156"/>
      <c r="F17" s="124"/>
    </row>
    <row r="18" spans="1:6" ht="27" customHeight="1">
      <c r="A18" s="125"/>
      <c r="B18" s="119" t="s">
        <v>137</v>
      </c>
      <c r="C18" s="156"/>
      <c r="D18" s="157"/>
      <c r="E18" s="156"/>
      <c r="F18" s="124"/>
    </row>
    <row r="19" spans="1:6">
      <c r="A19" s="125"/>
      <c r="B19" s="119" t="s">
        <v>138</v>
      </c>
      <c r="C19" s="156"/>
      <c r="D19" s="157"/>
      <c r="E19" s="156"/>
      <c r="F19" s="124"/>
    </row>
    <row r="20" spans="1:6">
      <c r="A20" s="125"/>
      <c r="B20" s="119" t="s">
        <v>139</v>
      </c>
      <c r="C20" s="156"/>
      <c r="D20" s="157"/>
      <c r="E20" s="156"/>
      <c r="F20" s="124"/>
    </row>
    <row r="21" spans="1:6">
      <c r="A21" s="125"/>
      <c r="B21" s="119" t="s">
        <v>28</v>
      </c>
      <c r="C21" s="156"/>
      <c r="D21" s="157"/>
      <c r="E21" s="156"/>
      <c r="F21" s="124"/>
    </row>
    <row r="22" spans="1:6">
      <c r="A22" s="125"/>
      <c r="B22" s="119" t="s">
        <v>40</v>
      </c>
      <c r="C22" s="156"/>
      <c r="D22" s="157"/>
      <c r="E22" s="156"/>
      <c r="F22" s="124"/>
    </row>
    <row r="23" spans="1:6">
      <c r="A23" s="125"/>
      <c r="B23" s="119" t="s">
        <v>46</v>
      </c>
      <c r="C23" s="156"/>
      <c r="D23" s="157"/>
      <c r="E23" s="156"/>
      <c r="F23" s="124"/>
    </row>
    <row r="24" spans="1:6">
      <c r="A24" s="125"/>
      <c r="B24" s="119" t="s">
        <v>140</v>
      </c>
      <c r="C24" s="156"/>
      <c r="D24" s="157"/>
      <c r="E24" s="156"/>
      <c r="F24" s="124"/>
    </row>
    <row r="25" spans="1:6" ht="27" customHeight="1">
      <c r="A25" s="125"/>
      <c r="B25" s="119" t="s">
        <v>141</v>
      </c>
      <c r="C25" s="156"/>
      <c r="D25" s="157"/>
      <c r="E25" s="156"/>
      <c r="F25" s="124"/>
    </row>
    <row r="26" spans="1:6" ht="52.5" customHeight="1">
      <c r="A26" s="125"/>
      <c r="B26" s="119" t="s">
        <v>142</v>
      </c>
      <c r="C26" s="156"/>
      <c r="D26" s="157"/>
      <c r="E26" s="156"/>
      <c r="F26" s="124"/>
    </row>
    <row r="27" spans="1:6" ht="27" customHeight="1">
      <c r="A27" s="125"/>
      <c r="B27" s="119" t="s">
        <v>143</v>
      </c>
      <c r="C27" s="156"/>
      <c r="D27" s="157"/>
      <c r="E27" s="156"/>
      <c r="F27" s="124"/>
    </row>
    <row r="28" spans="1:6" ht="12" customHeight="1">
      <c r="A28" s="125"/>
      <c r="B28" s="119" t="s">
        <v>144</v>
      </c>
      <c r="C28" s="156"/>
      <c r="D28" s="157"/>
      <c r="E28" s="156"/>
      <c r="F28" s="124"/>
    </row>
    <row r="29" spans="1:6" ht="12" customHeight="1">
      <c r="A29" s="125"/>
      <c r="B29" s="119" t="s">
        <v>98</v>
      </c>
      <c r="C29" s="156"/>
      <c r="D29" s="157"/>
      <c r="E29" s="156"/>
      <c r="F29" s="124"/>
    </row>
    <row r="30" spans="1:6" ht="12" customHeight="1">
      <c r="A30" s="125"/>
      <c r="B30" s="119" t="s">
        <v>145</v>
      </c>
      <c r="C30" s="156"/>
      <c r="D30" s="157"/>
      <c r="E30" s="156"/>
      <c r="F30" s="124"/>
    </row>
    <row r="31" spans="1:6" ht="12" customHeight="1">
      <c r="A31" s="125"/>
      <c r="B31" s="119" t="s">
        <v>146</v>
      </c>
      <c r="C31" s="156"/>
      <c r="D31" s="157"/>
      <c r="E31" s="156"/>
      <c r="F31" s="124"/>
    </row>
    <row r="32" spans="1:6" ht="12" customHeight="1">
      <c r="A32" s="125"/>
      <c r="B32" s="119" t="s">
        <v>41</v>
      </c>
      <c r="C32" s="156"/>
      <c r="D32" s="157"/>
      <c r="E32" s="156"/>
      <c r="F32" s="124"/>
    </row>
    <row r="33" spans="1:6" ht="12" customHeight="1">
      <c r="A33" s="125"/>
      <c r="B33" s="119" t="s">
        <v>147</v>
      </c>
      <c r="C33" s="156"/>
      <c r="D33" s="157"/>
      <c r="E33" s="156"/>
      <c r="F33" s="124"/>
    </row>
    <row r="34" spans="1:6">
      <c r="A34" s="125"/>
      <c r="B34" s="119" t="s">
        <v>148</v>
      </c>
      <c r="C34" s="156"/>
      <c r="D34" s="157"/>
      <c r="E34" s="156"/>
      <c r="F34" s="124"/>
    </row>
    <row r="35" spans="1:6">
      <c r="A35" s="125"/>
      <c r="B35" s="119" t="s">
        <v>149</v>
      </c>
      <c r="C35" s="156"/>
      <c r="D35" s="157"/>
      <c r="E35" s="156"/>
      <c r="F35" s="124"/>
    </row>
    <row r="36" spans="1:6">
      <c r="A36" s="125"/>
      <c r="B36" s="119" t="s">
        <v>57</v>
      </c>
      <c r="C36" s="156"/>
      <c r="D36" s="157"/>
      <c r="E36" s="156"/>
      <c r="F36" s="124"/>
    </row>
    <row r="37" spans="1:6">
      <c r="A37" s="125"/>
      <c r="B37" s="118" t="s">
        <v>150</v>
      </c>
      <c r="C37" s="133" t="s">
        <v>69</v>
      </c>
      <c r="D37" s="134">
        <v>1</v>
      </c>
      <c r="E37" s="145">
        <v>0</v>
      </c>
      <c r="F37" s="124">
        <f>D37*E37</f>
        <v>0</v>
      </c>
    </row>
    <row r="38" spans="1:6">
      <c r="A38" s="125"/>
      <c r="B38" s="118"/>
      <c r="C38" s="133"/>
      <c r="D38" s="136"/>
      <c r="E38" s="123"/>
      <c r="F38" s="124"/>
    </row>
    <row r="39" spans="1:6" ht="78" customHeight="1">
      <c r="A39" s="120">
        <f>COUNT($A$4:A38)+1</f>
        <v>5</v>
      </c>
      <c r="B39" s="22" t="s">
        <v>121</v>
      </c>
      <c r="C39" s="133"/>
      <c r="D39" s="136"/>
      <c r="E39" s="163"/>
      <c r="F39" s="124"/>
    </row>
    <row r="40" spans="1:6">
      <c r="A40" s="120"/>
      <c r="B40" s="118" t="s">
        <v>166</v>
      </c>
      <c r="C40" s="133"/>
      <c r="D40" s="136"/>
      <c r="E40" s="163"/>
      <c r="F40" s="124"/>
    </row>
    <row r="41" spans="1:6">
      <c r="A41" s="120"/>
      <c r="B41" s="118" t="s">
        <v>167</v>
      </c>
      <c r="C41" s="133"/>
      <c r="D41" s="136"/>
      <c r="E41" s="163"/>
      <c r="F41" s="124"/>
    </row>
    <row r="42" spans="1:6" ht="15.75">
      <c r="A42" s="120"/>
      <c r="B42" s="118" t="s">
        <v>168</v>
      </c>
      <c r="C42" s="133"/>
      <c r="D42" s="136"/>
      <c r="E42" s="163"/>
      <c r="F42" s="124"/>
    </row>
    <row r="43" spans="1:6">
      <c r="A43" s="120"/>
      <c r="B43" s="118" t="s">
        <v>118</v>
      </c>
      <c r="C43" s="133" t="s">
        <v>68</v>
      </c>
      <c r="D43" s="136">
        <v>1</v>
      </c>
      <c r="E43" s="163">
        <v>0</v>
      </c>
      <c r="F43" s="124">
        <f>D43*E43</f>
        <v>0</v>
      </c>
    </row>
    <row r="44" spans="1:6">
      <c r="A44" s="125"/>
      <c r="B44" s="129"/>
      <c r="C44" s="121"/>
      <c r="D44" s="122"/>
      <c r="E44" s="152"/>
      <c r="F44" s="124"/>
    </row>
    <row r="45" spans="1:6">
      <c r="A45" s="120">
        <f>COUNT($A$4:A43)+1</f>
        <v>6</v>
      </c>
      <c r="B45" s="31" t="s">
        <v>52</v>
      </c>
      <c r="C45" s="121"/>
      <c r="D45" s="122"/>
      <c r="E45" s="152"/>
      <c r="F45" s="124"/>
    </row>
    <row r="46" spans="1:6">
      <c r="A46" s="125"/>
      <c r="B46" s="118" t="s">
        <v>166</v>
      </c>
      <c r="C46" s="133"/>
      <c r="D46" s="136"/>
      <c r="E46" s="163"/>
      <c r="F46" s="124"/>
    </row>
    <row r="47" spans="1:6">
      <c r="A47" s="125"/>
      <c r="B47" s="118" t="s">
        <v>171</v>
      </c>
      <c r="C47" s="133"/>
      <c r="D47" s="136"/>
      <c r="E47" s="163"/>
      <c r="F47" s="124"/>
    </row>
    <row r="48" spans="1:6" ht="15.75">
      <c r="A48" s="125"/>
      <c r="B48" s="118" t="s">
        <v>170</v>
      </c>
      <c r="C48" s="133"/>
      <c r="D48" s="136"/>
      <c r="E48" s="163"/>
      <c r="F48" s="124"/>
    </row>
    <row r="49" spans="1:6">
      <c r="A49" s="125"/>
      <c r="B49" s="118" t="s">
        <v>169</v>
      </c>
      <c r="C49" s="133" t="s">
        <v>68</v>
      </c>
      <c r="D49" s="136">
        <v>1</v>
      </c>
      <c r="E49" s="163">
        <v>0</v>
      </c>
      <c r="F49" s="124">
        <f>D49*E49</f>
        <v>0</v>
      </c>
    </row>
    <row r="50" spans="1:6">
      <c r="A50" s="125"/>
      <c r="B50" s="129"/>
      <c r="C50" s="121"/>
      <c r="D50" s="122"/>
      <c r="E50" s="152"/>
      <c r="F50" s="124"/>
    </row>
    <row r="51" spans="1:6" ht="89.25">
      <c r="A51" s="120">
        <f>COUNT($A$4:A50)+1</f>
        <v>7</v>
      </c>
      <c r="B51" s="22" t="s">
        <v>2</v>
      </c>
      <c r="C51" s="121"/>
      <c r="D51" s="122"/>
      <c r="E51" s="138"/>
      <c r="F51" s="124"/>
    </row>
    <row r="52" spans="1:6" s="165" customFormat="1" ht="14.25">
      <c r="A52" s="164"/>
      <c r="B52" s="129" t="s">
        <v>66</v>
      </c>
      <c r="C52" s="166" t="s">
        <v>6</v>
      </c>
      <c r="D52" s="167">
        <v>3</v>
      </c>
      <c r="E52" s="168">
        <v>0</v>
      </c>
      <c r="F52" s="169">
        <f t="shared" ref="F52:F53" si="0">D52*E52</f>
        <v>0</v>
      </c>
    </row>
    <row r="53" spans="1:6">
      <c r="A53" s="125"/>
      <c r="B53" s="129" t="s">
        <v>45</v>
      </c>
      <c r="C53" s="133" t="s">
        <v>6</v>
      </c>
      <c r="D53" s="134">
        <v>6</v>
      </c>
      <c r="E53" s="138">
        <v>0</v>
      </c>
      <c r="F53" s="124">
        <f t="shared" si="0"/>
        <v>0</v>
      </c>
    </row>
    <row r="54" spans="1:6">
      <c r="A54" s="125"/>
      <c r="B54" s="129"/>
      <c r="C54" s="133"/>
      <c r="D54" s="134"/>
      <c r="E54" s="138"/>
      <c r="F54" s="124"/>
    </row>
    <row r="55" spans="1:6" ht="78" customHeight="1">
      <c r="A55" s="120">
        <f>COUNT($A$4:A54)+1</f>
        <v>8</v>
      </c>
      <c r="B55" s="22" t="s">
        <v>29</v>
      </c>
      <c r="C55" s="121"/>
      <c r="D55" s="122"/>
      <c r="E55" s="138"/>
      <c r="F55" s="124"/>
    </row>
    <row r="56" spans="1:6">
      <c r="A56" s="125"/>
      <c r="B56" s="129" t="s">
        <v>21</v>
      </c>
      <c r="C56" s="133" t="s">
        <v>6</v>
      </c>
      <c r="D56" s="134">
        <v>122</v>
      </c>
      <c r="E56" s="138">
        <v>0</v>
      </c>
      <c r="F56" s="124">
        <f t="shared" ref="F56" si="1">D56*E56</f>
        <v>0</v>
      </c>
    </row>
    <row r="57" spans="1:6">
      <c r="A57" s="125"/>
      <c r="B57" s="129"/>
      <c r="C57" s="133"/>
      <c r="D57" s="134"/>
      <c r="E57" s="138"/>
      <c r="F57" s="124"/>
    </row>
    <row r="58" spans="1:6" ht="93" customHeight="1">
      <c r="A58" s="120">
        <f>COUNT($A$4:A57)+1</f>
        <v>9</v>
      </c>
      <c r="B58" s="22" t="s">
        <v>99</v>
      </c>
      <c r="C58" s="121"/>
      <c r="D58" s="122"/>
      <c r="E58" s="138"/>
      <c r="F58" s="124"/>
    </row>
    <row r="59" spans="1:6">
      <c r="A59" s="120"/>
      <c r="B59" s="118" t="s">
        <v>36</v>
      </c>
      <c r="C59" s="121"/>
      <c r="D59" s="122"/>
      <c r="E59" s="138"/>
      <c r="F59" s="124"/>
    </row>
    <row r="60" spans="1:6">
      <c r="A60" s="125"/>
      <c r="B60" s="129" t="s">
        <v>48</v>
      </c>
      <c r="C60" s="133" t="s">
        <v>6</v>
      </c>
      <c r="D60" s="134">
        <v>8</v>
      </c>
      <c r="E60" s="138">
        <v>0</v>
      </c>
      <c r="F60" s="124">
        <f>D60*E60</f>
        <v>0</v>
      </c>
    </row>
    <row r="61" spans="1:6">
      <c r="A61" s="125"/>
      <c r="B61" s="129" t="s">
        <v>49</v>
      </c>
      <c r="C61" s="133" t="s">
        <v>6</v>
      </c>
      <c r="D61" s="134">
        <v>22</v>
      </c>
      <c r="E61" s="138">
        <v>0</v>
      </c>
      <c r="F61" s="124">
        <f t="shared" ref="F61:F64" si="2">D61*E61</f>
        <v>0</v>
      </c>
    </row>
    <row r="62" spans="1:6">
      <c r="A62" s="125"/>
      <c r="B62" s="129" t="s">
        <v>50</v>
      </c>
      <c r="C62" s="133" t="s">
        <v>6</v>
      </c>
      <c r="D62" s="134">
        <v>22</v>
      </c>
      <c r="E62" s="138">
        <v>0</v>
      </c>
      <c r="F62" s="124">
        <f t="shared" si="2"/>
        <v>0</v>
      </c>
    </row>
    <row r="63" spans="1:6">
      <c r="A63" s="125"/>
      <c r="B63" s="129" t="s">
        <v>51</v>
      </c>
      <c r="C63" s="133" t="s">
        <v>6</v>
      </c>
      <c r="D63" s="134">
        <v>29</v>
      </c>
      <c r="E63" s="138">
        <v>0</v>
      </c>
      <c r="F63" s="124">
        <f t="shared" si="2"/>
        <v>0</v>
      </c>
    </row>
    <row r="64" spans="1:6">
      <c r="A64" s="125"/>
      <c r="B64" s="129" t="s">
        <v>47</v>
      </c>
      <c r="C64" s="133" t="s">
        <v>6</v>
      </c>
      <c r="D64" s="134">
        <v>13</v>
      </c>
      <c r="E64" s="138">
        <v>0</v>
      </c>
      <c r="F64" s="124">
        <f t="shared" si="2"/>
        <v>0</v>
      </c>
    </row>
    <row r="65" spans="1:6">
      <c r="A65" s="125"/>
      <c r="B65" s="132"/>
      <c r="C65" s="133"/>
      <c r="D65" s="134"/>
      <c r="E65" s="138"/>
      <c r="F65" s="124"/>
    </row>
    <row r="66" spans="1:6" ht="76.5">
      <c r="A66" s="120">
        <f>COUNT($A$4:A64)+1</f>
        <v>10</v>
      </c>
      <c r="B66" s="22" t="s">
        <v>85</v>
      </c>
      <c r="C66" s="121"/>
      <c r="D66" s="122"/>
      <c r="E66" s="138"/>
      <c r="F66" s="124"/>
    </row>
    <row r="67" spans="1:6" ht="25.5">
      <c r="A67" s="125"/>
      <c r="B67" s="118" t="s">
        <v>84</v>
      </c>
      <c r="C67" s="121"/>
      <c r="D67" s="122"/>
      <c r="E67" s="138"/>
      <c r="F67" s="124"/>
    </row>
    <row r="68" spans="1:6">
      <c r="A68" s="125"/>
      <c r="B68" s="132" t="s">
        <v>151</v>
      </c>
      <c r="C68" s="133" t="s">
        <v>6</v>
      </c>
      <c r="D68" s="134">
        <v>6</v>
      </c>
      <c r="E68" s="138">
        <v>0</v>
      </c>
      <c r="F68" s="124">
        <f t="shared" ref="F68:F74" si="3">D68*E68</f>
        <v>0</v>
      </c>
    </row>
    <row r="69" spans="1:6">
      <c r="A69" s="125"/>
      <c r="B69" s="132" t="s">
        <v>152</v>
      </c>
      <c r="C69" s="133" t="s">
        <v>6</v>
      </c>
      <c r="D69" s="134">
        <v>20</v>
      </c>
      <c r="E69" s="138">
        <v>0</v>
      </c>
      <c r="F69" s="124">
        <f t="shared" si="3"/>
        <v>0</v>
      </c>
    </row>
    <row r="70" spans="1:6">
      <c r="A70" s="125"/>
      <c r="B70" s="132" t="s">
        <v>153</v>
      </c>
      <c r="C70" s="133" t="s">
        <v>6</v>
      </c>
      <c r="D70" s="134">
        <v>20</v>
      </c>
      <c r="E70" s="138">
        <v>0</v>
      </c>
      <c r="F70" s="124">
        <f t="shared" si="3"/>
        <v>0</v>
      </c>
    </row>
    <row r="71" spans="1:6">
      <c r="A71" s="125"/>
      <c r="B71" s="132" t="s">
        <v>154</v>
      </c>
      <c r="C71" s="133" t="s">
        <v>6</v>
      </c>
      <c r="D71" s="134">
        <v>29</v>
      </c>
      <c r="E71" s="138">
        <v>0</v>
      </c>
      <c r="F71" s="124">
        <f t="shared" si="3"/>
        <v>0</v>
      </c>
    </row>
    <row r="72" spans="1:6">
      <c r="A72" s="125"/>
      <c r="B72" s="132" t="s">
        <v>155</v>
      </c>
      <c r="C72" s="133" t="s">
        <v>6</v>
      </c>
      <c r="D72" s="134">
        <v>13</v>
      </c>
      <c r="E72" s="138">
        <v>0</v>
      </c>
      <c r="F72" s="124">
        <f t="shared" si="3"/>
        <v>0</v>
      </c>
    </row>
    <row r="73" spans="1:6">
      <c r="A73" s="125"/>
      <c r="B73" s="132" t="s">
        <v>156</v>
      </c>
      <c r="C73" s="133" t="s">
        <v>6</v>
      </c>
      <c r="D73" s="134">
        <v>6</v>
      </c>
      <c r="E73" s="138">
        <v>0</v>
      </c>
      <c r="F73" s="124">
        <f t="shared" si="3"/>
        <v>0</v>
      </c>
    </row>
    <row r="74" spans="1:6">
      <c r="A74" s="125"/>
      <c r="B74" s="132" t="s">
        <v>172</v>
      </c>
      <c r="C74" s="133" t="s">
        <v>6</v>
      </c>
      <c r="D74" s="134">
        <v>98</v>
      </c>
      <c r="E74" s="138">
        <v>0</v>
      </c>
      <c r="F74" s="124">
        <f t="shared" si="3"/>
        <v>0</v>
      </c>
    </row>
    <row r="75" spans="1:6">
      <c r="A75" s="170"/>
      <c r="B75" s="171"/>
      <c r="C75" s="172"/>
      <c r="D75" s="173"/>
      <c r="E75" s="152"/>
      <c r="F75" s="174"/>
    </row>
    <row r="76" spans="1:6" ht="51">
      <c r="A76" s="120">
        <f>COUNT($A$4:A75)+1</f>
        <v>11</v>
      </c>
      <c r="B76" s="22" t="s">
        <v>73</v>
      </c>
      <c r="C76" s="121"/>
      <c r="D76" s="122"/>
      <c r="E76" s="138"/>
      <c r="F76" s="124"/>
    </row>
    <row r="77" spans="1:6">
      <c r="A77" s="120"/>
      <c r="B77" s="126" t="s">
        <v>70</v>
      </c>
      <c r="C77" s="133" t="s">
        <v>68</v>
      </c>
      <c r="D77" s="134">
        <v>4</v>
      </c>
      <c r="E77" s="123">
        <v>0</v>
      </c>
      <c r="F77" s="124">
        <f t="shared" ref="F77:F78" si="4">D77*E77</f>
        <v>0</v>
      </c>
    </row>
    <row r="78" spans="1:6">
      <c r="A78" s="120"/>
      <c r="B78" s="126" t="s">
        <v>67</v>
      </c>
      <c r="C78" s="133" t="s">
        <v>68</v>
      </c>
      <c r="D78" s="134">
        <v>4</v>
      </c>
      <c r="E78" s="123">
        <v>0</v>
      </c>
      <c r="F78" s="124">
        <f t="shared" si="4"/>
        <v>0</v>
      </c>
    </row>
    <row r="79" spans="1:6">
      <c r="A79" s="120"/>
      <c r="B79" s="118"/>
      <c r="C79" s="133"/>
      <c r="D79" s="134"/>
      <c r="E79" s="138"/>
      <c r="F79" s="124"/>
    </row>
    <row r="80" spans="1:6" ht="51">
      <c r="A80" s="120">
        <f>COUNT($A$4:A79)+1</f>
        <v>12</v>
      </c>
      <c r="B80" s="22" t="s">
        <v>74</v>
      </c>
      <c r="C80" s="121"/>
      <c r="D80" s="122"/>
      <c r="E80" s="138"/>
      <c r="F80" s="124"/>
    </row>
    <row r="81" spans="1:6">
      <c r="A81" s="125"/>
      <c r="B81" s="126" t="s">
        <v>45</v>
      </c>
      <c r="C81" s="133" t="s">
        <v>68</v>
      </c>
      <c r="D81" s="134">
        <v>6</v>
      </c>
      <c r="E81" s="123">
        <v>0</v>
      </c>
      <c r="F81" s="124">
        <f>D81*E81</f>
        <v>0</v>
      </c>
    </row>
    <row r="82" spans="1:6">
      <c r="A82" s="120"/>
      <c r="B82" s="126" t="s">
        <v>21</v>
      </c>
      <c r="C82" s="133" t="s">
        <v>68</v>
      </c>
      <c r="D82" s="134">
        <v>8</v>
      </c>
      <c r="E82" s="123">
        <v>0</v>
      </c>
      <c r="F82" s="124">
        <f>D82*E82</f>
        <v>0</v>
      </c>
    </row>
    <row r="83" spans="1:6">
      <c r="A83" s="125"/>
      <c r="B83" s="126"/>
      <c r="C83" s="133"/>
      <c r="D83" s="134"/>
      <c r="E83" s="138"/>
      <c r="F83" s="124"/>
    </row>
    <row r="84" spans="1:6" ht="63.75">
      <c r="A84" s="120">
        <f>COUNT($A$4:A83)+1</f>
        <v>13</v>
      </c>
      <c r="B84" s="22" t="s">
        <v>54</v>
      </c>
      <c r="C84" s="133"/>
      <c r="D84" s="134"/>
      <c r="E84" s="143"/>
      <c r="F84" s="124"/>
    </row>
    <row r="85" spans="1:6" ht="15.75">
      <c r="A85" s="120"/>
      <c r="B85" s="118" t="s">
        <v>10</v>
      </c>
      <c r="C85" s="133"/>
      <c r="D85" s="136"/>
      <c r="E85" s="147"/>
      <c r="F85" s="124"/>
    </row>
    <row r="86" spans="1:6">
      <c r="A86" s="120"/>
      <c r="B86" s="118" t="s">
        <v>95</v>
      </c>
      <c r="C86" s="133"/>
      <c r="D86" s="136"/>
      <c r="E86" s="147"/>
      <c r="F86" s="124"/>
    </row>
    <row r="87" spans="1:6" ht="25.5">
      <c r="A87" s="120"/>
      <c r="B87" s="118" t="s">
        <v>96</v>
      </c>
      <c r="C87" s="133" t="s">
        <v>69</v>
      </c>
      <c r="D87" s="136">
        <v>1</v>
      </c>
      <c r="E87" s="147">
        <v>0</v>
      </c>
      <c r="F87" s="124">
        <f>D87*E87</f>
        <v>0</v>
      </c>
    </row>
    <row r="88" spans="1:6">
      <c r="A88" s="120"/>
      <c r="B88" s="126"/>
      <c r="C88" s="133"/>
      <c r="D88" s="134"/>
      <c r="E88" s="138"/>
      <c r="F88" s="124"/>
    </row>
    <row r="89" spans="1:6">
      <c r="A89" s="120">
        <f>COUNT($A$4:A87)+1</f>
        <v>14</v>
      </c>
      <c r="B89" s="31" t="s">
        <v>52</v>
      </c>
      <c r="C89" s="133"/>
      <c r="D89" s="134"/>
      <c r="E89" s="143"/>
      <c r="F89" s="124"/>
    </row>
    <row r="90" spans="1:6" ht="15.75">
      <c r="A90" s="120"/>
      <c r="B90" s="118" t="s">
        <v>11</v>
      </c>
      <c r="C90" s="133"/>
      <c r="D90" s="136"/>
      <c r="E90" s="147"/>
      <c r="F90" s="124"/>
    </row>
    <row r="91" spans="1:6">
      <c r="A91" s="120"/>
      <c r="B91" s="118" t="s">
        <v>95</v>
      </c>
      <c r="C91" s="133"/>
      <c r="D91" s="136"/>
      <c r="E91" s="147"/>
      <c r="F91" s="124"/>
    </row>
    <row r="92" spans="1:6" ht="25.5">
      <c r="A92" s="120"/>
      <c r="B92" s="118" t="s">
        <v>97</v>
      </c>
      <c r="C92" s="133" t="s">
        <v>69</v>
      </c>
      <c r="D92" s="136">
        <v>1</v>
      </c>
      <c r="E92" s="147">
        <v>0</v>
      </c>
      <c r="F92" s="124">
        <f>D92*E92</f>
        <v>0</v>
      </c>
    </row>
    <row r="93" spans="1:6">
      <c r="A93" s="120"/>
      <c r="B93" s="22"/>
      <c r="C93" s="133"/>
      <c r="D93" s="134"/>
      <c r="E93" s="143"/>
      <c r="F93" s="124"/>
    </row>
    <row r="94" spans="1:6" ht="90.75" customHeight="1">
      <c r="A94" s="120">
        <f>COUNT($A$4:A93)+1</f>
        <v>15</v>
      </c>
      <c r="B94" s="22" t="s">
        <v>122</v>
      </c>
      <c r="C94" s="133"/>
      <c r="D94" s="134"/>
      <c r="E94" s="138"/>
      <c r="F94" s="124"/>
    </row>
    <row r="95" spans="1:6">
      <c r="A95" s="120"/>
      <c r="B95" s="119" t="s">
        <v>123</v>
      </c>
      <c r="C95" s="121"/>
      <c r="D95" s="122"/>
      <c r="E95" s="138"/>
      <c r="F95" s="124"/>
    </row>
    <row r="96" spans="1:6">
      <c r="A96" s="120"/>
      <c r="B96" s="119" t="s">
        <v>124</v>
      </c>
      <c r="C96" s="121"/>
      <c r="D96" s="122"/>
      <c r="E96" s="138"/>
      <c r="F96" s="124"/>
    </row>
    <row r="97" spans="1:6">
      <c r="A97" s="120"/>
      <c r="B97" s="118" t="s">
        <v>72</v>
      </c>
      <c r="C97" s="121"/>
      <c r="D97" s="122"/>
      <c r="E97" s="138"/>
      <c r="F97" s="124"/>
    </row>
    <row r="98" spans="1:6">
      <c r="A98" s="120"/>
      <c r="B98" s="118" t="s">
        <v>125</v>
      </c>
      <c r="C98" s="133" t="s">
        <v>69</v>
      </c>
      <c r="D98" s="134">
        <v>1</v>
      </c>
      <c r="E98" s="147">
        <v>0</v>
      </c>
      <c r="F98" s="124">
        <f>D98*E98</f>
        <v>0</v>
      </c>
    </row>
    <row r="99" spans="1:6">
      <c r="A99" s="120"/>
      <c r="B99" s="126"/>
      <c r="C99" s="133"/>
      <c r="D99" s="134"/>
      <c r="E99" s="138"/>
      <c r="F99" s="124"/>
    </row>
    <row r="100" spans="1:6">
      <c r="A100" s="120">
        <f>COUNT($A$4:A98)+1</f>
        <v>16</v>
      </c>
      <c r="B100" s="118" t="s">
        <v>52</v>
      </c>
      <c r="C100" s="133"/>
      <c r="D100" s="134"/>
      <c r="E100" s="138"/>
      <c r="F100" s="124"/>
    </row>
    <row r="101" spans="1:6">
      <c r="A101" s="120"/>
      <c r="B101" s="119" t="s">
        <v>126</v>
      </c>
      <c r="C101" s="121"/>
      <c r="D101" s="122"/>
      <c r="E101" s="138"/>
      <c r="F101" s="124"/>
    </row>
    <row r="102" spans="1:6">
      <c r="A102" s="120"/>
      <c r="B102" s="118" t="s">
        <v>127</v>
      </c>
      <c r="C102" s="133" t="s">
        <v>69</v>
      </c>
      <c r="D102" s="134">
        <v>1</v>
      </c>
      <c r="E102" s="147">
        <v>0</v>
      </c>
      <c r="F102" s="124">
        <f>D102*E102</f>
        <v>0</v>
      </c>
    </row>
    <row r="103" spans="1:6">
      <c r="A103" s="120"/>
      <c r="B103" s="126"/>
      <c r="C103" s="133"/>
      <c r="D103" s="134"/>
      <c r="E103" s="138"/>
      <c r="F103" s="124"/>
    </row>
    <row r="104" spans="1:6" ht="140.25">
      <c r="A104" s="120">
        <f>COUNT($A$4:A103)+1</f>
        <v>17</v>
      </c>
      <c r="B104" s="22" t="s">
        <v>157</v>
      </c>
      <c r="C104" s="127"/>
      <c r="D104" s="128"/>
      <c r="E104" s="144"/>
      <c r="F104" s="124"/>
    </row>
    <row r="105" spans="1:6">
      <c r="A105" s="120"/>
      <c r="B105" s="118" t="s">
        <v>158</v>
      </c>
      <c r="C105" s="133" t="s">
        <v>69</v>
      </c>
      <c r="D105" s="134">
        <v>1</v>
      </c>
      <c r="E105" s="144">
        <v>0</v>
      </c>
      <c r="F105" s="124">
        <f>D105*E105</f>
        <v>0</v>
      </c>
    </row>
    <row r="106" spans="1:6">
      <c r="A106" s="120"/>
      <c r="B106" s="158"/>
      <c r="C106" s="148"/>
      <c r="D106" s="157"/>
      <c r="E106" s="147"/>
      <c r="F106" s="124"/>
    </row>
    <row r="107" spans="1:6" ht="51">
      <c r="A107" s="120">
        <f>COUNT($A$4:A106)+1</f>
        <v>18</v>
      </c>
      <c r="B107" s="22" t="s">
        <v>75</v>
      </c>
      <c r="C107" s="121"/>
      <c r="D107" s="122"/>
      <c r="E107" s="138"/>
      <c r="F107" s="124"/>
    </row>
    <row r="108" spans="1:6">
      <c r="A108" s="120"/>
      <c r="B108" s="126" t="s">
        <v>66</v>
      </c>
      <c r="C108" s="133" t="s">
        <v>68</v>
      </c>
      <c r="D108" s="134">
        <v>8</v>
      </c>
      <c r="E108" s="138">
        <v>0</v>
      </c>
      <c r="F108" s="124">
        <f>D108*E108</f>
        <v>0</v>
      </c>
    </row>
    <row r="109" spans="1:6">
      <c r="A109" s="125"/>
      <c r="B109" s="126"/>
      <c r="C109" s="133"/>
      <c r="D109" s="134"/>
      <c r="E109" s="138"/>
      <c r="F109" s="124"/>
    </row>
    <row r="110" spans="1:6" ht="65.25" customHeight="1">
      <c r="A110" s="120">
        <f>COUNT($A$4:A109)+1</f>
        <v>19</v>
      </c>
      <c r="B110" s="22" t="s">
        <v>175</v>
      </c>
      <c r="C110" s="121"/>
      <c r="D110" s="122"/>
      <c r="E110" s="138"/>
      <c r="F110" s="124"/>
    </row>
    <row r="111" spans="1:6" ht="15.75">
      <c r="A111" s="120"/>
      <c r="B111" s="126" t="s">
        <v>173</v>
      </c>
      <c r="C111" s="121"/>
      <c r="D111" s="122"/>
      <c r="E111" s="138"/>
      <c r="F111" s="124"/>
    </row>
    <row r="112" spans="1:6" ht="27" customHeight="1">
      <c r="A112" s="120"/>
      <c r="B112" s="118" t="s">
        <v>178</v>
      </c>
      <c r="C112" s="133" t="s">
        <v>68</v>
      </c>
      <c r="D112" s="134">
        <v>2</v>
      </c>
      <c r="E112" s="138">
        <v>0</v>
      </c>
      <c r="F112" s="124">
        <f t="shared" ref="F112" si="5">D112*E112</f>
        <v>0</v>
      </c>
    </row>
    <row r="113" spans="1:6">
      <c r="A113" s="120"/>
      <c r="B113" s="22"/>
      <c r="C113" s="121"/>
      <c r="D113" s="122"/>
      <c r="E113" s="138"/>
      <c r="F113" s="124"/>
    </row>
    <row r="114" spans="1:6">
      <c r="A114" s="120">
        <f>COUNT($A$4:A112)+1</f>
        <v>20</v>
      </c>
      <c r="B114" s="118" t="s">
        <v>52</v>
      </c>
      <c r="C114" s="121"/>
      <c r="D114" s="122"/>
      <c r="E114" s="138"/>
      <c r="F114" s="124"/>
    </row>
    <row r="115" spans="1:6" ht="15.75">
      <c r="A115" s="120"/>
      <c r="B115" s="126" t="s">
        <v>174</v>
      </c>
      <c r="C115" s="121"/>
      <c r="D115" s="122"/>
      <c r="E115" s="138"/>
      <c r="F115" s="124"/>
    </row>
    <row r="116" spans="1:6" ht="27" customHeight="1">
      <c r="A116" s="120"/>
      <c r="B116" s="118" t="s">
        <v>178</v>
      </c>
      <c r="C116" s="133" t="s">
        <v>68</v>
      </c>
      <c r="D116" s="134">
        <v>2</v>
      </c>
      <c r="E116" s="138">
        <v>0</v>
      </c>
      <c r="F116" s="124">
        <f t="shared" ref="F116" si="6">D116*E116</f>
        <v>0</v>
      </c>
    </row>
    <row r="117" spans="1:6">
      <c r="A117" s="120"/>
      <c r="B117" s="22"/>
      <c r="C117" s="121"/>
      <c r="D117" s="122"/>
      <c r="E117" s="138"/>
      <c r="F117" s="124"/>
    </row>
    <row r="118" spans="1:6" ht="78" customHeight="1">
      <c r="A118" s="120">
        <f>COUNT($A$4:A117)+1</f>
        <v>21</v>
      </c>
      <c r="B118" s="22" t="s">
        <v>176</v>
      </c>
      <c r="C118" s="121"/>
      <c r="D118" s="122"/>
      <c r="E118" s="138"/>
      <c r="F118" s="124"/>
    </row>
    <row r="119" spans="1:6" ht="15.75">
      <c r="A119" s="120"/>
      <c r="B119" s="126" t="s">
        <v>177</v>
      </c>
      <c r="C119" s="121"/>
      <c r="D119" s="122"/>
      <c r="E119" s="138"/>
      <c r="F119" s="124"/>
    </row>
    <row r="120" spans="1:6" ht="25.5">
      <c r="A120" s="120"/>
      <c r="B120" s="118" t="s">
        <v>179</v>
      </c>
      <c r="C120" s="133" t="s">
        <v>68</v>
      </c>
      <c r="D120" s="134">
        <v>3</v>
      </c>
      <c r="E120" s="138">
        <v>0</v>
      </c>
      <c r="F120" s="124">
        <f t="shared" ref="F120" si="7">D120*E120</f>
        <v>0</v>
      </c>
    </row>
    <row r="121" spans="1:6">
      <c r="A121" s="120"/>
      <c r="B121" s="22"/>
      <c r="C121" s="121"/>
      <c r="D121" s="122"/>
      <c r="E121" s="138"/>
      <c r="F121" s="124"/>
    </row>
    <row r="122" spans="1:6" ht="51">
      <c r="A122" s="120">
        <f>COUNT($A$4:A121)+1</f>
        <v>22</v>
      </c>
      <c r="B122" s="22" t="s">
        <v>76</v>
      </c>
      <c r="C122" s="121"/>
      <c r="D122" s="122"/>
      <c r="E122" s="138"/>
      <c r="F122" s="124"/>
    </row>
    <row r="123" spans="1:6">
      <c r="A123" s="125"/>
      <c r="B123" s="126" t="s">
        <v>70</v>
      </c>
      <c r="C123" s="133" t="s">
        <v>68</v>
      </c>
      <c r="D123" s="134">
        <v>1</v>
      </c>
      <c r="E123" s="123">
        <v>0</v>
      </c>
      <c r="F123" s="124">
        <f t="shared" ref="F123:F124" si="8">D123*E123</f>
        <v>0</v>
      </c>
    </row>
    <row r="124" spans="1:6">
      <c r="A124" s="125"/>
      <c r="B124" s="126" t="s">
        <v>67</v>
      </c>
      <c r="C124" s="133" t="s">
        <v>68</v>
      </c>
      <c r="D124" s="134">
        <v>1</v>
      </c>
      <c r="E124" s="123">
        <v>0</v>
      </c>
      <c r="F124" s="124">
        <f t="shared" si="8"/>
        <v>0</v>
      </c>
    </row>
    <row r="125" spans="1:6">
      <c r="A125" s="125"/>
      <c r="B125" s="126"/>
      <c r="C125" s="133"/>
      <c r="D125" s="134"/>
      <c r="E125" s="138"/>
      <c r="F125" s="124"/>
    </row>
    <row r="126" spans="1:6" ht="53.25" customHeight="1">
      <c r="A126" s="120">
        <f>COUNT($A$4:A125)+1</f>
        <v>23</v>
      </c>
      <c r="B126" s="22" t="s">
        <v>105</v>
      </c>
      <c r="C126" s="148"/>
      <c r="D126" s="157"/>
      <c r="E126" s="138"/>
      <c r="F126" s="124"/>
    </row>
    <row r="127" spans="1:6">
      <c r="A127" s="162"/>
      <c r="B127" s="126" t="s">
        <v>70</v>
      </c>
      <c r="C127" s="133" t="s">
        <v>68</v>
      </c>
      <c r="D127" s="136">
        <v>1</v>
      </c>
      <c r="E127" s="154">
        <v>0</v>
      </c>
      <c r="F127" s="124">
        <f t="shared" ref="F127:F128" si="9">D127*E127</f>
        <v>0</v>
      </c>
    </row>
    <row r="128" spans="1:6">
      <c r="A128" s="162"/>
      <c r="B128" s="126" t="s">
        <v>67</v>
      </c>
      <c r="C128" s="133" t="s">
        <v>68</v>
      </c>
      <c r="D128" s="136">
        <v>1</v>
      </c>
      <c r="E128" s="154">
        <v>0</v>
      </c>
      <c r="F128" s="124">
        <f t="shared" si="9"/>
        <v>0</v>
      </c>
    </row>
    <row r="129" spans="1:6">
      <c r="A129" s="125"/>
      <c r="B129" s="126"/>
      <c r="C129" s="133"/>
      <c r="D129" s="134"/>
      <c r="E129" s="138"/>
      <c r="F129" s="124"/>
    </row>
    <row r="130" spans="1:6" ht="140.25" customHeight="1">
      <c r="A130" s="120">
        <f>COUNT($A$4:A129)+1</f>
        <v>24</v>
      </c>
      <c r="B130" s="153" t="s">
        <v>188</v>
      </c>
      <c r="C130" s="133"/>
      <c r="D130" s="134"/>
      <c r="E130" s="143"/>
      <c r="F130" s="124"/>
    </row>
    <row r="131" spans="1:6">
      <c r="A131" s="125"/>
      <c r="B131" s="176" t="s">
        <v>189</v>
      </c>
      <c r="C131" s="133"/>
      <c r="D131" s="134"/>
      <c r="E131" s="143"/>
      <c r="F131" s="124"/>
    </row>
    <row r="132" spans="1:6">
      <c r="A132" s="125"/>
      <c r="B132" s="176" t="s">
        <v>115</v>
      </c>
      <c r="C132" s="133"/>
      <c r="D132" s="134"/>
      <c r="E132" s="143"/>
      <c r="F132" s="124"/>
    </row>
    <row r="133" spans="1:6">
      <c r="A133" s="125"/>
      <c r="B133" s="176" t="s">
        <v>191</v>
      </c>
      <c r="C133" s="133"/>
      <c r="D133" s="134"/>
      <c r="E133" s="143"/>
      <c r="F133" s="124"/>
    </row>
    <row r="134" spans="1:6">
      <c r="A134" s="125"/>
      <c r="B134" s="176" t="s">
        <v>192</v>
      </c>
      <c r="C134" s="133"/>
      <c r="D134" s="134"/>
      <c r="E134" s="143"/>
      <c r="F134" s="124"/>
    </row>
    <row r="135" spans="1:6">
      <c r="A135" s="125"/>
      <c r="B135" s="176" t="s">
        <v>190</v>
      </c>
      <c r="C135" s="133"/>
      <c r="D135" s="134"/>
      <c r="E135" s="143"/>
      <c r="F135" s="124"/>
    </row>
    <row r="136" spans="1:6">
      <c r="A136" s="120"/>
      <c r="B136" s="176" t="s">
        <v>193</v>
      </c>
      <c r="C136" s="133"/>
      <c r="D136" s="134"/>
      <c r="E136" s="143"/>
      <c r="F136" s="124"/>
    </row>
    <row r="137" spans="1:6" ht="13.5" customHeight="1">
      <c r="A137" s="120"/>
      <c r="B137" s="176" t="s">
        <v>194</v>
      </c>
      <c r="C137" s="133" t="s">
        <v>69</v>
      </c>
      <c r="D137" s="134">
        <v>1</v>
      </c>
      <c r="E137" s="147">
        <v>0</v>
      </c>
      <c r="F137" s="124">
        <f>D137*E137</f>
        <v>0</v>
      </c>
    </row>
    <row r="138" spans="1:6">
      <c r="A138" s="120"/>
      <c r="B138" s="146"/>
      <c r="C138" s="133"/>
      <c r="D138" s="134"/>
      <c r="E138" s="159"/>
      <c r="F138" s="124"/>
    </row>
    <row r="139" spans="1:6" ht="52.5" customHeight="1">
      <c r="A139" s="120">
        <f>COUNT($A$4:A138)+1</f>
        <v>25</v>
      </c>
      <c r="B139" s="22" t="s">
        <v>159</v>
      </c>
      <c r="C139" s="133" t="s">
        <v>69</v>
      </c>
      <c r="D139" s="134">
        <v>10</v>
      </c>
      <c r="E139" s="138">
        <v>0</v>
      </c>
      <c r="F139" s="124">
        <f>D139*E139</f>
        <v>0</v>
      </c>
    </row>
    <row r="140" spans="1:6">
      <c r="A140" s="125"/>
      <c r="B140" s="129"/>
      <c r="C140" s="133"/>
      <c r="D140" s="134"/>
      <c r="E140" s="138"/>
      <c r="F140" s="124"/>
    </row>
    <row r="141" spans="1:6" ht="27" customHeight="1">
      <c r="A141" s="120">
        <f>COUNT($A$4:A140)+1</f>
        <v>26</v>
      </c>
      <c r="B141" s="153" t="s">
        <v>83</v>
      </c>
      <c r="C141" s="133"/>
      <c r="D141" s="136"/>
      <c r="E141" s="147"/>
      <c r="F141" s="124"/>
    </row>
    <row r="142" spans="1:6" ht="15.75">
      <c r="A142" s="125"/>
      <c r="B142" s="155" t="s">
        <v>31</v>
      </c>
      <c r="C142" s="133"/>
      <c r="D142" s="136"/>
      <c r="E142" s="147"/>
      <c r="F142" s="124"/>
    </row>
    <row r="143" spans="1:6">
      <c r="A143" s="125"/>
      <c r="B143" s="155" t="s">
        <v>82</v>
      </c>
      <c r="C143" s="133" t="s">
        <v>68</v>
      </c>
      <c r="D143" s="136">
        <v>2</v>
      </c>
      <c r="E143" s="147">
        <v>0</v>
      </c>
      <c r="F143" s="124">
        <f>D143*E143</f>
        <v>0</v>
      </c>
    </row>
    <row r="144" spans="1:6">
      <c r="A144" s="125"/>
      <c r="B144" s="171"/>
      <c r="C144" s="133"/>
      <c r="D144" s="134"/>
      <c r="E144" s="138"/>
      <c r="F144" s="124"/>
    </row>
    <row r="145" spans="1:6" ht="66.75">
      <c r="A145" s="120">
        <f>COUNT($A$4:A144)+1</f>
        <v>27</v>
      </c>
      <c r="B145" s="153" t="s">
        <v>160</v>
      </c>
      <c r="C145" s="133"/>
      <c r="D145" s="136"/>
      <c r="E145" s="147"/>
      <c r="F145" s="124"/>
    </row>
    <row r="146" spans="1:6">
      <c r="A146" s="125"/>
      <c r="B146" s="155" t="s">
        <v>129</v>
      </c>
      <c r="C146" s="133" t="s">
        <v>68</v>
      </c>
      <c r="D146" s="136">
        <v>1</v>
      </c>
      <c r="E146" s="147">
        <v>0</v>
      </c>
      <c r="F146" s="124">
        <f>D146*E146</f>
        <v>0</v>
      </c>
    </row>
    <row r="147" spans="1:6">
      <c r="A147" s="125"/>
      <c r="B147" s="129"/>
      <c r="C147" s="133"/>
      <c r="D147" s="134"/>
      <c r="E147" s="138"/>
      <c r="F147" s="124"/>
    </row>
    <row r="148" spans="1:6" ht="66" customHeight="1">
      <c r="A148" s="120">
        <f>COUNT($A$4:A147)+1</f>
        <v>28</v>
      </c>
      <c r="B148" s="22" t="s">
        <v>161</v>
      </c>
      <c r="C148" s="133"/>
      <c r="D148" s="136"/>
      <c r="E148" s="147"/>
      <c r="F148" s="124"/>
    </row>
    <row r="149" spans="1:6">
      <c r="A149" s="125"/>
      <c r="B149" s="118" t="s">
        <v>162</v>
      </c>
      <c r="C149" s="133" t="s">
        <v>68</v>
      </c>
      <c r="D149" s="136">
        <v>1</v>
      </c>
      <c r="E149" s="147">
        <v>0</v>
      </c>
      <c r="F149" s="124">
        <f>D149*E149</f>
        <v>0</v>
      </c>
    </row>
    <row r="150" spans="1:6">
      <c r="A150" s="125"/>
      <c r="B150" s="129"/>
      <c r="C150" s="133"/>
      <c r="D150" s="134"/>
      <c r="E150" s="138"/>
      <c r="F150" s="124"/>
    </row>
    <row r="151" spans="1:6" ht="54" customHeight="1">
      <c r="A151" s="120">
        <f>COUNT($A$4:A150)+1</f>
        <v>29</v>
      </c>
      <c r="B151" s="22" t="s">
        <v>34</v>
      </c>
      <c r="C151" s="156"/>
      <c r="D151" s="157"/>
      <c r="E151" s="160"/>
      <c r="F151" s="158"/>
    </row>
    <row r="152" spans="1:6">
      <c r="A152" s="125"/>
      <c r="B152" s="126" t="s">
        <v>66</v>
      </c>
      <c r="C152" s="133" t="s">
        <v>68</v>
      </c>
      <c r="D152" s="134">
        <v>1</v>
      </c>
      <c r="E152" s="161">
        <v>0</v>
      </c>
      <c r="F152" s="124">
        <f>D152*E152</f>
        <v>0</v>
      </c>
    </row>
    <row r="153" spans="1:6">
      <c r="A153" s="125"/>
      <c r="B153" s="126" t="s">
        <v>70</v>
      </c>
      <c r="C153" s="133" t="s">
        <v>68</v>
      </c>
      <c r="D153" s="134">
        <v>1</v>
      </c>
      <c r="E153" s="161">
        <v>0</v>
      </c>
      <c r="F153" s="124">
        <f>D153*E153</f>
        <v>0</v>
      </c>
    </row>
    <row r="154" spans="1:6">
      <c r="A154" s="125"/>
      <c r="B154" s="126"/>
      <c r="C154" s="133"/>
      <c r="D154" s="134"/>
      <c r="E154" s="161"/>
      <c r="F154" s="124"/>
    </row>
    <row r="155" spans="1:6" ht="52.5" customHeight="1">
      <c r="A155" s="120">
        <f>COUNT($A$4:A152)+1</f>
        <v>30</v>
      </c>
      <c r="B155" s="22" t="s">
        <v>114</v>
      </c>
      <c r="C155" s="133"/>
      <c r="D155" s="134"/>
      <c r="E155" s="138"/>
      <c r="F155" s="124"/>
    </row>
    <row r="156" spans="1:6">
      <c r="A156" s="120"/>
      <c r="B156" s="119" t="s">
        <v>107</v>
      </c>
      <c r="C156" s="133"/>
      <c r="D156" s="134"/>
      <c r="E156" s="138"/>
      <c r="F156" s="124"/>
    </row>
    <row r="157" spans="1:6">
      <c r="A157" s="120"/>
      <c r="B157" s="119" t="s">
        <v>110</v>
      </c>
      <c r="C157" s="133" t="s">
        <v>68</v>
      </c>
      <c r="D157" s="134">
        <v>4</v>
      </c>
      <c r="E157" s="138">
        <v>0</v>
      </c>
      <c r="F157" s="124">
        <f>D157*E157</f>
        <v>0</v>
      </c>
    </row>
    <row r="158" spans="1:6">
      <c r="A158" s="120"/>
      <c r="B158" s="118"/>
      <c r="C158" s="133"/>
      <c r="D158" s="134"/>
      <c r="E158" s="138"/>
      <c r="F158" s="124"/>
    </row>
    <row r="159" spans="1:6" ht="52.5" customHeight="1">
      <c r="A159" s="120">
        <f>COUNT($A$4:A156)+1</f>
        <v>31</v>
      </c>
      <c r="B159" s="22" t="s">
        <v>113</v>
      </c>
      <c r="C159" s="133"/>
      <c r="D159" s="134"/>
      <c r="E159" s="138"/>
      <c r="F159" s="124"/>
    </row>
    <row r="160" spans="1:6">
      <c r="A160" s="120"/>
      <c r="B160" s="119" t="s">
        <v>107</v>
      </c>
      <c r="C160" s="133"/>
      <c r="D160" s="134"/>
      <c r="E160" s="138"/>
      <c r="F160" s="124"/>
    </row>
    <row r="161" spans="1:6">
      <c r="A161" s="120"/>
      <c r="B161" s="119" t="s">
        <v>111</v>
      </c>
      <c r="C161" s="133" t="s">
        <v>68</v>
      </c>
      <c r="D161" s="134">
        <v>4</v>
      </c>
      <c r="E161" s="138">
        <v>0</v>
      </c>
      <c r="F161" s="124">
        <f>D161*E161</f>
        <v>0</v>
      </c>
    </row>
    <row r="162" spans="1:6">
      <c r="A162" s="120"/>
      <c r="B162" s="118"/>
      <c r="C162" s="133"/>
      <c r="D162" s="134"/>
      <c r="E162" s="138"/>
      <c r="F162" s="124"/>
    </row>
    <row r="163" spans="1:6" ht="63.75">
      <c r="A163" s="120">
        <f>COUNT($A$4:A160)+1</f>
        <v>32</v>
      </c>
      <c r="B163" s="22" t="s">
        <v>108</v>
      </c>
      <c r="C163" s="133"/>
      <c r="D163" s="134"/>
      <c r="E163" s="138"/>
      <c r="F163" s="124"/>
    </row>
    <row r="164" spans="1:6">
      <c r="A164" s="120"/>
      <c r="B164" s="119" t="s">
        <v>109</v>
      </c>
      <c r="C164" s="133"/>
      <c r="D164" s="134"/>
      <c r="E164" s="138"/>
      <c r="F164" s="124"/>
    </row>
    <row r="165" spans="1:6">
      <c r="A165" s="120"/>
      <c r="B165" s="119" t="s">
        <v>112</v>
      </c>
      <c r="C165" s="133" t="s">
        <v>69</v>
      </c>
      <c r="D165" s="134">
        <v>8</v>
      </c>
      <c r="E165" s="138">
        <v>0</v>
      </c>
      <c r="F165" s="124">
        <f>D165*E165</f>
        <v>0</v>
      </c>
    </row>
    <row r="166" spans="1:6">
      <c r="C166"/>
      <c r="D166"/>
      <c r="E166"/>
      <c r="F166"/>
    </row>
    <row r="167" spans="1:6" ht="52.5" customHeight="1">
      <c r="A167" s="120">
        <f>COUNT($A$4:A164)+1</f>
        <v>33</v>
      </c>
      <c r="B167" s="22" t="s">
        <v>221</v>
      </c>
      <c r="C167" s="148"/>
      <c r="D167" s="157"/>
      <c r="E167" s="147"/>
      <c r="F167" s="124"/>
    </row>
    <row r="168" spans="1:6">
      <c r="B168" s="119" t="s">
        <v>183</v>
      </c>
      <c r="C168" s="148"/>
      <c r="D168" s="157"/>
      <c r="E168" s="147"/>
      <c r="F168" s="124"/>
    </row>
    <row r="169" spans="1:6" ht="15.75">
      <c r="B169" s="118" t="s">
        <v>184</v>
      </c>
      <c r="C169" s="148"/>
      <c r="D169" s="157"/>
      <c r="E169" s="147"/>
      <c r="F169" s="124"/>
    </row>
    <row r="170" spans="1:6">
      <c r="B170" s="118" t="s">
        <v>181</v>
      </c>
      <c r="C170" s="148"/>
      <c r="D170" s="157"/>
      <c r="E170" s="147"/>
      <c r="F170" s="124"/>
    </row>
    <row r="171" spans="1:6">
      <c r="B171" s="118" t="s">
        <v>182</v>
      </c>
      <c r="C171" s="133" t="s">
        <v>69</v>
      </c>
      <c r="D171" s="136">
        <v>1</v>
      </c>
      <c r="E171" s="163">
        <v>0</v>
      </c>
      <c r="F171" s="124">
        <f>D171*E171</f>
        <v>0</v>
      </c>
    </row>
    <row r="172" spans="1:6">
      <c r="C172"/>
      <c r="D172"/>
      <c r="E172"/>
      <c r="F172"/>
    </row>
    <row r="173" spans="1:6">
      <c r="A173" s="120">
        <f>COUNT($A$4:A170)+1</f>
        <v>34</v>
      </c>
      <c r="B173" s="118" t="s">
        <v>52</v>
      </c>
      <c r="C173"/>
      <c r="D173"/>
      <c r="E173" s="175"/>
      <c r="F173"/>
    </row>
    <row r="174" spans="1:6" ht="15.75">
      <c r="B174" s="118" t="s">
        <v>185</v>
      </c>
      <c r="C174" s="148"/>
      <c r="D174" s="157"/>
      <c r="E174" s="163"/>
      <c r="F174" s="124"/>
    </row>
    <row r="175" spans="1:6">
      <c r="B175" s="118" t="s">
        <v>186</v>
      </c>
      <c r="C175" s="148"/>
      <c r="D175" s="157"/>
      <c r="E175" s="163"/>
      <c r="F175" s="124"/>
    </row>
    <row r="176" spans="1:6">
      <c r="B176" s="118" t="s">
        <v>187</v>
      </c>
      <c r="C176" s="133" t="s">
        <v>69</v>
      </c>
      <c r="D176" s="136">
        <v>1</v>
      </c>
      <c r="E176" s="163">
        <v>0</v>
      </c>
      <c r="F176" s="124">
        <f>D176*E176</f>
        <v>0</v>
      </c>
    </row>
    <row r="177" spans="1:6">
      <c r="C177"/>
      <c r="D177"/>
      <c r="E177"/>
      <c r="F177"/>
    </row>
    <row r="178" spans="1:6" ht="51">
      <c r="A178" s="120">
        <f>COUNT($A$4:A175)+1</f>
        <v>35</v>
      </c>
      <c r="B178" s="22" t="s">
        <v>180</v>
      </c>
      <c r="C178" s="133" t="s">
        <v>69</v>
      </c>
      <c r="D178" s="134">
        <v>1</v>
      </c>
      <c r="E178" s="138">
        <v>0</v>
      </c>
      <c r="F178" s="124">
        <f>D178*E178</f>
        <v>0</v>
      </c>
    </row>
    <row r="179" spans="1:6">
      <c r="C179"/>
      <c r="D179"/>
      <c r="E179"/>
      <c r="F179"/>
    </row>
    <row r="180" spans="1:6" ht="39.75" customHeight="1">
      <c r="A180" s="120">
        <f>COUNT($A$4:A179)+1</f>
        <v>36</v>
      </c>
      <c r="B180" s="22" t="s">
        <v>106</v>
      </c>
      <c r="C180" s="133" t="s">
        <v>44</v>
      </c>
      <c r="D180" s="134">
        <v>36</v>
      </c>
      <c r="E180" s="138">
        <v>0</v>
      </c>
      <c r="F180" s="124">
        <f>D180*E180</f>
        <v>0</v>
      </c>
    </row>
    <row r="181" spans="1:6">
      <c r="A181" s="125"/>
      <c r="B181" s="129" t="s">
        <v>4</v>
      </c>
      <c r="C181" s="121"/>
      <c r="D181" s="137"/>
      <c r="E181" s="138"/>
      <c r="F181" s="124"/>
    </row>
    <row r="182" spans="1:6" ht="40.5" customHeight="1">
      <c r="A182" s="120">
        <f>COUNT($A$4:A181)+1</f>
        <v>37</v>
      </c>
      <c r="B182" s="22" t="s">
        <v>26</v>
      </c>
      <c r="C182" s="133" t="s">
        <v>44</v>
      </c>
      <c r="D182" s="134">
        <v>3</v>
      </c>
      <c r="E182" s="138">
        <v>0</v>
      </c>
      <c r="F182" s="124">
        <f>D182*E182</f>
        <v>0</v>
      </c>
    </row>
    <row r="183" spans="1:6">
      <c r="A183" s="125"/>
      <c r="B183" s="129"/>
      <c r="C183" s="133"/>
      <c r="D183" s="134"/>
      <c r="E183" s="138"/>
      <c r="F183" s="124"/>
    </row>
    <row r="184" spans="1:6" ht="63.75">
      <c r="A184" s="120">
        <f>COUNT($A$4:A183)+1</f>
        <v>38</v>
      </c>
      <c r="B184" s="22" t="s">
        <v>63</v>
      </c>
      <c r="C184" s="133"/>
      <c r="D184" s="134"/>
      <c r="E184" s="138"/>
      <c r="F184" s="124"/>
    </row>
    <row r="185" spans="1:6">
      <c r="A185" s="125"/>
      <c r="B185" s="119" t="s">
        <v>130</v>
      </c>
      <c r="C185" s="133" t="s">
        <v>44</v>
      </c>
      <c r="D185" s="134">
        <v>21</v>
      </c>
      <c r="E185" s="138">
        <v>0</v>
      </c>
      <c r="F185" s="124">
        <f t="shared" ref="F185" si="10">D185*E185</f>
        <v>0</v>
      </c>
    </row>
    <row r="186" spans="1:6">
      <c r="A186" s="125"/>
      <c r="B186" s="129"/>
      <c r="C186" s="121"/>
      <c r="D186" s="137"/>
      <c r="E186" s="138"/>
      <c r="F186" s="124"/>
    </row>
    <row r="187" spans="1:6" ht="38.25">
      <c r="A187" s="120">
        <f>COUNT($A$1:A185)+1</f>
        <v>39</v>
      </c>
      <c r="B187" s="22" t="s">
        <v>62</v>
      </c>
      <c r="C187" s="133"/>
      <c r="D187" s="134"/>
      <c r="E187" s="147"/>
      <c r="F187" s="124"/>
    </row>
    <row r="188" spans="1:6">
      <c r="A188" s="162"/>
      <c r="B188" s="118" t="s">
        <v>78</v>
      </c>
      <c r="C188" s="133"/>
      <c r="D188" s="134"/>
      <c r="E188" s="147"/>
      <c r="F188" s="124"/>
    </row>
    <row r="189" spans="1:6">
      <c r="A189" s="162"/>
      <c r="B189" s="119" t="s">
        <v>32</v>
      </c>
      <c r="C189" s="133" t="s">
        <v>68</v>
      </c>
      <c r="D189" s="134">
        <v>3</v>
      </c>
      <c r="E189" s="154">
        <v>0</v>
      </c>
      <c r="F189" s="124">
        <f>D189*E189</f>
        <v>0</v>
      </c>
    </row>
    <row r="190" spans="1:6">
      <c r="A190" s="125"/>
      <c r="B190" s="129"/>
      <c r="C190" s="121"/>
      <c r="D190" s="137"/>
      <c r="E190" s="138"/>
      <c r="F190" s="124"/>
    </row>
    <row r="191" spans="1:6" ht="27" customHeight="1">
      <c r="A191" s="120">
        <f>COUNT($A$4:A190)+1</f>
        <v>40</v>
      </c>
      <c r="B191" s="22" t="s">
        <v>163</v>
      </c>
      <c r="C191" s="133" t="s">
        <v>68</v>
      </c>
      <c r="D191" s="134">
        <v>5</v>
      </c>
      <c r="E191" s="138">
        <v>0</v>
      </c>
      <c r="F191" s="124">
        <f>D191*E191</f>
        <v>0</v>
      </c>
    </row>
    <row r="192" spans="1:6">
      <c r="A192" s="125"/>
      <c r="B192" s="129"/>
      <c r="C192" s="121"/>
      <c r="D192" s="122"/>
      <c r="E192" s="138"/>
      <c r="F192" s="124"/>
    </row>
    <row r="193" spans="1:6" ht="51">
      <c r="A193" s="120">
        <f>COUNT($A$4:A192)+1</f>
        <v>41</v>
      </c>
      <c r="B193" s="22" t="s">
        <v>93</v>
      </c>
      <c r="C193" s="131" t="s">
        <v>0</v>
      </c>
      <c r="D193" s="134">
        <v>3</v>
      </c>
      <c r="E193" s="138">
        <v>0</v>
      </c>
      <c r="F193" s="124">
        <f>D193*E193</f>
        <v>0</v>
      </c>
    </row>
    <row r="194" spans="1:6">
      <c r="A194" s="125"/>
      <c r="B194" s="129"/>
      <c r="C194" s="121"/>
      <c r="D194" s="122"/>
      <c r="E194" s="138"/>
      <c r="F194" s="124"/>
    </row>
    <row r="195" spans="1:6" ht="51">
      <c r="A195" s="120">
        <f>COUNT($A$4:A194)+1</f>
        <v>42</v>
      </c>
      <c r="B195" s="63" t="s">
        <v>164</v>
      </c>
      <c r="C195" s="133" t="s">
        <v>69</v>
      </c>
      <c r="D195" s="134">
        <v>1</v>
      </c>
      <c r="E195" s="138">
        <v>0</v>
      </c>
      <c r="F195" s="124">
        <f>D195*E195</f>
        <v>0</v>
      </c>
    </row>
    <row r="196" spans="1:6">
      <c r="A196" s="125"/>
      <c r="B196" s="129"/>
      <c r="C196" s="121"/>
      <c r="D196" s="122"/>
      <c r="E196" s="138"/>
      <c r="F196" s="124"/>
    </row>
    <row r="197" spans="1:6" ht="78" customHeight="1">
      <c r="A197" s="120">
        <f>COUNT($A$4:A196)+1</f>
        <v>43</v>
      </c>
      <c r="B197" s="63" t="s">
        <v>16</v>
      </c>
      <c r="C197" s="133" t="s">
        <v>68</v>
      </c>
      <c r="D197" s="134">
        <v>10</v>
      </c>
      <c r="E197" s="138">
        <v>0</v>
      </c>
      <c r="F197" s="124">
        <f>D197*E197</f>
        <v>0</v>
      </c>
    </row>
    <row r="198" spans="1:6">
      <c r="A198" s="125"/>
      <c r="B198" s="129"/>
      <c r="C198" s="121"/>
      <c r="D198" s="122"/>
      <c r="E198" s="138"/>
      <c r="F198" s="124"/>
    </row>
    <row r="199" spans="1:6" ht="40.5" customHeight="1">
      <c r="A199" s="120">
        <f>COUNT($A$4:A198)+1</f>
        <v>44</v>
      </c>
      <c r="B199" s="22" t="s">
        <v>94</v>
      </c>
      <c r="C199" s="133" t="s">
        <v>69</v>
      </c>
      <c r="D199" s="134">
        <v>1</v>
      </c>
      <c r="E199" s="138">
        <v>0</v>
      </c>
      <c r="F199" s="124">
        <f>D199*E199</f>
        <v>0</v>
      </c>
    </row>
    <row r="200" spans="1:6">
      <c r="A200" s="125"/>
      <c r="B200" s="129"/>
      <c r="C200" s="121"/>
      <c r="D200" s="122"/>
      <c r="E200" s="138"/>
      <c r="F200" s="124"/>
    </row>
    <row r="201" spans="1:6" ht="40.5" customHeight="1">
      <c r="A201" s="120">
        <f>COUNT($A$4:A200)+1</f>
        <v>45</v>
      </c>
      <c r="B201" s="22" t="s">
        <v>53</v>
      </c>
      <c r="C201" s="133" t="s">
        <v>69</v>
      </c>
      <c r="D201" s="134">
        <v>1</v>
      </c>
      <c r="E201" s="138">
        <v>0</v>
      </c>
      <c r="F201" s="124">
        <f>D201*E201</f>
        <v>0</v>
      </c>
    </row>
    <row r="202" spans="1:6">
      <c r="A202" s="125"/>
      <c r="B202" s="129"/>
      <c r="C202" s="121"/>
      <c r="D202" s="122"/>
      <c r="E202" s="138"/>
      <c r="F202" s="124"/>
    </row>
    <row r="203" spans="1:6" ht="40.5" customHeight="1">
      <c r="A203" s="120">
        <f>COUNT($A$4:A202)+1</f>
        <v>46</v>
      </c>
      <c r="B203" s="22" t="s">
        <v>165</v>
      </c>
      <c r="C203" s="133" t="s">
        <v>69</v>
      </c>
      <c r="D203" s="134">
        <v>1</v>
      </c>
      <c r="E203" s="138">
        <v>0</v>
      </c>
      <c r="F203" s="124">
        <f>D203*E203</f>
        <v>0</v>
      </c>
    </row>
    <row r="204" spans="1:6">
      <c r="A204" s="120"/>
      <c r="B204" s="22"/>
      <c r="C204" s="133"/>
      <c r="D204" s="134"/>
      <c r="E204" s="138"/>
      <c r="F204" s="124"/>
    </row>
    <row r="205" spans="1:6" ht="27" customHeight="1">
      <c r="A205" s="120">
        <f>COUNT($A$4:A204)+1</f>
        <v>47</v>
      </c>
      <c r="B205" s="22" t="s">
        <v>116</v>
      </c>
      <c r="C205" s="133" t="s">
        <v>24</v>
      </c>
      <c r="D205" s="134">
        <v>125</v>
      </c>
      <c r="E205" s="138">
        <v>0</v>
      </c>
      <c r="F205" s="124">
        <f>D205*E205</f>
        <v>0</v>
      </c>
    </row>
    <row r="206" spans="1:6">
      <c r="A206" s="39"/>
      <c r="B206" s="30"/>
      <c r="C206" s="17"/>
      <c r="D206" s="58"/>
      <c r="E206" s="53"/>
      <c r="F206" s="24"/>
    </row>
    <row r="207" spans="1:6" ht="27" customHeight="1">
      <c r="A207" s="21">
        <f>COUNT($A$4:A206)+1</f>
        <v>48</v>
      </c>
      <c r="B207" s="22" t="s">
        <v>18</v>
      </c>
      <c r="C207" s="25" t="s">
        <v>69</v>
      </c>
      <c r="D207" s="23">
        <v>1</v>
      </c>
      <c r="E207" s="53">
        <v>0</v>
      </c>
      <c r="F207" s="24">
        <f>D207*E207</f>
        <v>0</v>
      </c>
    </row>
    <row r="208" spans="1:6">
      <c r="A208" s="39"/>
      <c r="B208" s="30"/>
      <c r="C208" s="17"/>
      <c r="D208" s="58"/>
      <c r="E208" s="67"/>
      <c r="F208" s="27"/>
    </row>
    <row r="209" spans="1:6" ht="53.25" customHeight="1">
      <c r="A209" s="21">
        <f>COUNT($A$4:A208)+1</f>
        <v>49</v>
      </c>
      <c r="B209" s="22" t="s">
        <v>13</v>
      </c>
      <c r="C209" s="28" t="s">
        <v>20</v>
      </c>
      <c r="D209" s="29">
        <v>5</v>
      </c>
      <c r="E209" s="52"/>
      <c r="F209" s="69">
        <f>SUM(F4:F207)*D209/100</f>
        <v>0</v>
      </c>
    </row>
    <row r="210" spans="1:6">
      <c r="A210" s="39"/>
      <c r="B210" s="30"/>
      <c r="C210" s="17"/>
      <c r="D210" s="67"/>
      <c r="E210" s="67"/>
      <c r="F210" s="27"/>
    </row>
    <row r="211" spans="1:6" ht="40.5" customHeight="1">
      <c r="A211" s="21">
        <f>COUNT($A$4:A210)+1</f>
        <v>50</v>
      </c>
      <c r="B211" s="22" t="s">
        <v>19</v>
      </c>
      <c r="C211" s="28" t="s">
        <v>20</v>
      </c>
      <c r="D211" s="29">
        <v>3</v>
      </c>
      <c r="E211" s="52"/>
      <c r="F211" s="69">
        <f>SUM(F4:F207)*D211/100</f>
        <v>0</v>
      </c>
    </row>
    <row r="212" spans="1:6">
      <c r="A212" s="30"/>
      <c r="B212" s="30"/>
      <c r="C212" s="17"/>
      <c r="D212" s="67"/>
      <c r="E212" s="51"/>
      <c r="F212" s="37"/>
    </row>
    <row r="213" spans="1:6" ht="13.5" thickBot="1">
      <c r="A213" s="89"/>
      <c r="B213" s="90" t="str">
        <f>$B$1&amp;" skupaj:"</f>
        <v>Ogrevanje skupaj:</v>
      </c>
      <c r="C213" s="92"/>
      <c r="D213" s="93"/>
      <c r="E213" s="91" t="s">
        <v>38</v>
      </c>
      <c r="F213" s="83">
        <f>SUM(F4:F211)</f>
        <v>0</v>
      </c>
    </row>
    <row r="214" spans="1:6" ht="13.5" thickTop="1">
      <c r="A214" s="64"/>
      <c r="B214" s="65"/>
      <c r="C214" s="12"/>
      <c r="D214" s="32"/>
      <c r="E214" s="15"/>
      <c r="F214" s="15"/>
    </row>
  </sheetData>
  <phoneticPr fontId="0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 &amp;10 426/20 - PZI&amp;C&amp;"Arial Narrow,Navadno"Popis del&amp;R&amp;"Arial Narrow,Navadno"&amp;P/&amp;N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8"/>
  </sheetPr>
  <dimension ref="A1:K254"/>
  <sheetViews>
    <sheetView view="pageBreakPreview" zoomScale="89" zoomScaleNormal="100" zoomScaleSheetLayoutView="89" workbookViewId="0">
      <selection activeCell="C71" sqref="C71"/>
    </sheetView>
  </sheetViews>
  <sheetFormatPr defaultRowHeight="14.25"/>
  <cols>
    <col min="1" max="1" width="5.140625" style="2" customWidth="1"/>
    <col min="2" max="2" width="45" style="2" customWidth="1"/>
    <col min="3" max="3" width="4.7109375" style="11" customWidth="1"/>
    <col min="4" max="4" width="7.85546875" style="2" customWidth="1"/>
    <col min="5" max="5" width="11.5703125" style="10" customWidth="1"/>
    <col min="6" max="6" width="15" style="10" customWidth="1"/>
    <col min="7" max="16384" width="9.140625" style="2"/>
  </cols>
  <sheetData>
    <row r="1" spans="1:11">
      <c r="A1" s="40" t="s">
        <v>58</v>
      </c>
      <c r="B1" s="12" t="s">
        <v>195</v>
      </c>
      <c r="C1" s="13"/>
      <c r="D1" s="96"/>
      <c r="E1" s="14"/>
      <c r="F1" s="14"/>
      <c r="G1" s="97"/>
      <c r="H1" s="97"/>
      <c r="I1" s="97"/>
      <c r="J1" s="97"/>
      <c r="K1" s="97"/>
    </row>
    <row r="2" spans="1:11">
      <c r="A2" s="97"/>
      <c r="B2" s="97"/>
      <c r="C2" s="98"/>
      <c r="D2" s="99"/>
      <c r="E2" s="103"/>
      <c r="F2" s="103"/>
      <c r="G2" s="97"/>
      <c r="H2" s="97"/>
      <c r="I2" s="97"/>
      <c r="J2" s="97"/>
      <c r="K2" s="97"/>
    </row>
    <row r="3" spans="1:11" ht="25.5">
      <c r="A3" s="84" t="s">
        <v>43</v>
      </c>
      <c r="B3" s="85" t="s">
        <v>7</v>
      </c>
      <c r="C3" s="86" t="s">
        <v>5</v>
      </c>
      <c r="D3" s="87" t="s">
        <v>8</v>
      </c>
      <c r="E3" s="88" t="s">
        <v>64</v>
      </c>
      <c r="F3" s="88" t="s">
        <v>37</v>
      </c>
      <c r="G3" s="97"/>
      <c r="H3" s="97"/>
      <c r="I3" s="97"/>
      <c r="J3" s="97"/>
      <c r="K3" s="97"/>
    </row>
    <row r="4" spans="1:11">
      <c r="A4" s="60"/>
      <c r="B4" s="61"/>
      <c r="C4" s="18"/>
      <c r="D4" s="100"/>
      <c r="E4" s="101"/>
      <c r="F4" s="102"/>
      <c r="G4" s="97"/>
      <c r="H4" s="97"/>
      <c r="I4" s="97"/>
      <c r="J4" s="97"/>
      <c r="K4" s="97"/>
    </row>
    <row r="5" spans="1:11" ht="64.5" customHeight="1">
      <c r="A5" s="21">
        <f>COUNT($A$4:A4)+1</f>
        <v>1</v>
      </c>
      <c r="B5" s="22" t="s">
        <v>196</v>
      </c>
      <c r="C5" s="133"/>
      <c r="D5" s="136" t="s">
        <v>4</v>
      </c>
      <c r="E5" s="147"/>
      <c r="F5" s="124"/>
      <c r="G5" s="97"/>
      <c r="H5" s="97"/>
      <c r="I5" s="97"/>
      <c r="J5" s="97"/>
      <c r="K5" s="97"/>
    </row>
    <row r="6" spans="1:11">
      <c r="A6" s="21"/>
      <c r="B6" s="119" t="s">
        <v>91</v>
      </c>
      <c r="C6" s="133"/>
      <c r="D6" s="136"/>
      <c r="E6" s="147"/>
      <c r="F6" s="124"/>
      <c r="G6" s="97"/>
      <c r="H6" s="97"/>
      <c r="I6" s="97"/>
      <c r="J6" s="97"/>
      <c r="K6" s="97"/>
    </row>
    <row r="7" spans="1:11">
      <c r="A7" s="21"/>
      <c r="B7" s="119" t="s">
        <v>104</v>
      </c>
      <c r="C7" s="133"/>
      <c r="D7" s="136"/>
      <c r="E7" s="147"/>
      <c r="F7" s="124"/>
      <c r="G7" s="97"/>
      <c r="H7" s="97"/>
      <c r="I7" s="97"/>
      <c r="J7" s="97"/>
      <c r="K7" s="97"/>
    </row>
    <row r="8" spans="1:11">
      <c r="A8" s="21"/>
      <c r="B8" s="118" t="s">
        <v>101</v>
      </c>
      <c r="C8" s="133"/>
      <c r="D8" s="136"/>
      <c r="E8" s="147"/>
      <c r="F8" s="124"/>
      <c r="G8" s="97"/>
      <c r="H8" s="97"/>
      <c r="I8" s="97"/>
      <c r="J8" s="97"/>
      <c r="K8" s="97"/>
    </row>
    <row r="9" spans="1:11" ht="15.75">
      <c r="A9" s="21"/>
      <c r="B9" s="118" t="s">
        <v>201</v>
      </c>
      <c r="C9" s="133"/>
      <c r="D9" s="136"/>
      <c r="E9" s="147"/>
      <c r="F9" s="124"/>
      <c r="G9" s="97"/>
      <c r="H9" s="97"/>
      <c r="I9" s="97"/>
      <c r="J9" s="97"/>
      <c r="K9" s="97"/>
    </row>
    <row r="10" spans="1:11" ht="15.75">
      <c r="A10" s="21"/>
      <c r="B10" s="118" t="s">
        <v>199</v>
      </c>
      <c r="C10" s="133"/>
      <c r="D10" s="136"/>
      <c r="E10" s="147"/>
      <c r="F10" s="124"/>
      <c r="G10" s="97"/>
      <c r="H10" s="97"/>
      <c r="I10" s="97"/>
      <c r="J10" s="97"/>
      <c r="K10" s="97"/>
    </row>
    <row r="11" spans="1:11">
      <c r="A11" s="21"/>
      <c r="B11" s="118" t="s">
        <v>197</v>
      </c>
      <c r="C11" s="133"/>
      <c r="D11" s="136"/>
      <c r="E11" s="147"/>
      <c r="F11" s="124"/>
      <c r="G11" s="97"/>
      <c r="H11" s="97"/>
      <c r="I11" s="97"/>
      <c r="J11" s="97"/>
      <c r="K11" s="97"/>
    </row>
    <row r="12" spans="1:11">
      <c r="A12" s="21"/>
      <c r="B12" s="119" t="s">
        <v>198</v>
      </c>
      <c r="C12" s="133"/>
      <c r="D12" s="136"/>
      <c r="E12" s="147"/>
      <c r="F12" s="124"/>
      <c r="G12" s="97"/>
      <c r="H12" s="97"/>
      <c r="I12" s="97"/>
      <c r="J12" s="97"/>
      <c r="K12" s="97"/>
    </row>
    <row r="13" spans="1:11" ht="25.5">
      <c r="A13" s="21"/>
      <c r="B13" s="118" t="s">
        <v>200</v>
      </c>
      <c r="C13" s="133" t="s">
        <v>69</v>
      </c>
      <c r="D13" s="136">
        <v>1</v>
      </c>
      <c r="E13" s="147">
        <v>0</v>
      </c>
      <c r="F13" s="124">
        <f>D13*E13</f>
        <v>0</v>
      </c>
      <c r="G13" s="97"/>
      <c r="H13" s="97"/>
      <c r="I13" s="97"/>
      <c r="J13" s="97"/>
      <c r="K13" s="97"/>
    </row>
    <row r="14" spans="1:11">
      <c r="A14" s="105"/>
      <c r="B14" s="177"/>
      <c r="C14" s="113"/>
      <c r="D14" s="114"/>
      <c r="E14" s="115"/>
      <c r="F14" s="115"/>
      <c r="G14" s="97"/>
      <c r="H14" s="97"/>
      <c r="I14" s="97"/>
      <c r="J14" s="97"/>
      <c r="K14" s="97"/>
    </row>
    <row r="15" spans="1:11" ht="53.25" customHeight="1">
      <c r="A15" s="21">
        <f>COUNT($A$4:A14)+1</f>
        <v>2</v>
      </c>
      <c r="B15" s="22" t="s">
        <v>202</v>
      </c>
      <c r="C15" s="121"/>
      <c r="D15" s="137"/>
      <c r="E15" s="138"/>
      <c r="F15" s="124"/>
      <c r="G15" s="97"/>
      <c r="H15" s="97"/>
      <c r="I15" s="97"/>
      <c r="J15" s="97"/>
      <c r="K15" s="97"/>
    </row>
    <row r="16" spans="1:11" ht="27" customHeight="1">
      <c r="A16" s="105"/>
      <c r="B16" s="119" t="s">
        <v>89</v>
      </c>
      <c r="C16" s="121"/>
      <c r="D16" s="137"/>
      <c r="E16" s="138"/>
      <c r="F16" s="124"/>
      <c r="G16" s="97"/>
      <c r="H16" s="97"/>
      <c r="I16" s="97"/>
      <c r="J16" s="97"/>
      <c r="K16" s="97"/>
    </row>
    <row r="17" spans="1:11">
      <c r="A17" s="105"/>
      <c r="B17" s="119" t="s">
        <v>86</v>
      </c>
      <c r="C17" s="121"/>
      <c r="D17" s="137"/>
      <c r="E17" s="138"/>
      <c r="F17" s="124"/>
      <c r="G17" s="97"/>
      <c r="H17" s="97"/>
      <c r="I17" s="97"/>
      <c r="J17" s="97"/>
      <c r="K17" s="97"/>
    </row>
    <row r="18" spans="1:11">
      <c r="A18" s="105"/>
      <c r="B18" s="118" t="s">
        <v>35</v>
      </c>
      <c r="C18" s="121"/>
      <c r="D18" s="137"/>
      <c r="E18" s="138"/>
      <c r="F18" s="124"/>
      <c r="G18" s="97"/>
      <c r="H18" s="97"/>
      <c r="I18" s="97"/>
      <c r="J18" s="97"/>
      <c r="K18" s="97"/>
    </row>
    <row r="19" spans="1:11">
      <c r="A19" s="105"/>
      <c r="B19" s="119" t="s">
        <v>87</v>
      </c>
      <c r="C19" s="121"/>
      <c r="D19" s="137"/>
      <c r="E19" s="138"/>
      <c r="F19" s="124"/>
      <c r="G19" s="97"/>
      <c r="H19" s="97"/>
      <c r="I19" s="97"/>
      <c r="J19" s="97"/>
      <c r="K19" s="97"/>
    </row>
    <row r="20" spans="1:11">
      <c r="A20" s="105"/>
      <c r="B20" s="118" t="s">
        <v>17</v>
      </c>
      <c r="C20" s="121"/>
      <c r="D20" s="137"/>
      <c r="E20" s="138"/>
      <c r="F20" s="124"/>
      <c r="G20" s="97"/>
      <c r="H20" s="97"/>
      <c r="I20" s="97"/>
      <c r="J20" s="97"/>
      <c r="K20" s="97"/>
    </row>
    <row r="21" spans="1:11">
      <c r="A21" s="105"/>
      <c r="B21" s="119" t="s">
        <v>88</v>
      </c>
      <c r="C21" s="133"/>
      <c r="D21" s="134"/>
      <c r="E21" s="138"/>
      <c r="F21" s="124"/>
      <c r="G21" s="97"/>
      <c r="H21" s="97"/>
      <c r="I21" s="97"/>
      <c r="J21" s="97"/>
      <c r="K21" s="97"/>
    </row>
    <row r="22" spans="1:11" ht="27" customHeight="1">
      <c r="A22" s="105"/>
      <c r="B22" s="119" t="s">
        <v>204</v>
      </c>
      <c r="C22" s="133"/>
      <c r="D22" s="134"/>
      <c r="E22" s="138"/>
      <c r="F22" s="124"/>
      <c r="G22" s="97"/>
      <c r="H22" s="97"/>
      <c r="I22" s="97"/>
      <c r="J22" s="97"/>
      <c r="K22" s="97"/>
    </row>
    <row r="23" spans="1:11">
      <c r="A23" s="105"/>
      <c r="B23" s="119" t="s">
        <v>25</v>
      </c>
      <c r="C23" s="133"/>
      <c r="D23" s="134"/>
      <c r="E23" s="138"/>
      <c r="F23" s="124"/>
      <c r="G23" s="97"/>
      <c r="H23" s="97"/>
      <c r="I23" s="97"/>
      <c r="J23" s="97"/>
      <c r="K23" s="97"/>
    </row>
    <row r="24" spans="1:11">
      <c r="A24" s="105"/>
      <c r="B24" s="119" t="s">
        <v>102</v>
      </c>
      <c r="C24" s="133"/>
      <c r="D24" s="134"/>
      <c r="E24" s="138"/>
      <c r="F24" s="124"/>
      <c r="G24" s="97"/>
      <c r="H24" s="97"/>
      <c r="I24" s="97"/>
      <c r="J24" s="97"/>
      <c r="K24" s="97"/>
    </row>
    <row r="25" spans="1:11" ht="15.75" customHeight="1">
      <c r="A25" s="105"/>
      <c r="B25" s="119" t="s">
        <v>205</v>
      </c>
      <c r="C25" s="133"/>
      <c r="D25" s="134"/>
      <c r="E25" s="138"/>
      <c r="F25" s="124"/>
      <c r="G25" s="97"/>
      <c r="H25" s="97"/>
      <c r="I25" s="97"/>
      <c r="J25" s="97"/>
      <c r="K25" s="97"/>
    </row>
    <row r="26" spans="1:11" ht="25.5">
      <c r="A26" s="105"/>
      <c r="B26" s="118" t="s">
        <v>203</v>
      </c>
      <c r="C26" s="133" t="s">
        <v>69</v>
      </c>
      <c r="D26" s="134">
        <v>2</v>
      </c>
      <c r="E26" s="147">
        <v>0</v>
      </c>
      <c r="F26" s="124">
        <f>D26*E26</f>
        <v>0</v>
      </c>
      <c r="G26" s="97"/>
      <c r="H26" s="97"/>
      <c r="I26" s="97"/>
      <c r="J26" s="97"/>
      <c r="K26" s="97"/>
    </row>
    <row r="27" spans="1:11">
      <c r="A27" s="111"/>
      <c r="B27" s="112"/>
      <c r="C27" s="113"/>
      <c r="D27" s="114"/>
      <c r="E27" s="115"/>
      <c r="F27" s="115"/>
      <c r="G27" s="97"/>
      <c r="H27" s="97"/>
      <c r="I27" s="97"/>
      <c r="J27" s="97"/>
      <c r="K27" s="97"/>
    </row>
    <row r="28" spans="1:11" ht="40.5" customHeight="1">
      <c r="A28" s="21">
        <f>COUNT($A$4:A26)+1</f>
        <v>3</v>
      </c>
      <c r="B28" s="22" t="s">
        <v>119</v>
      </c>
      <c r="C28" s="133"/>
      <c r="D28" s="128"/>
      <c r="E28" s="138"/>
      <c r="F28" s="124"/>
      <c r="G28" s="97"/>
      <c r="H28" s="97"/>
      <c r="I28" s="97"/>
      <c r="J28" s="97"/>
      <c r="K28" s="97"/>
    </row>
    <row r="29" spans="1:11" ht="27" customHeight="1">
      <c r="A29" s="111"/>
      <c r="B29" s="118" t="s">
        <v>206</v>
      </c>
      <c r="C29" s="133" t="s">
        <v>69</v>
      </c>
      <c r="D29" s="134">
        <v>1</v>
      </c>
      <c r="E29" s="147">
        <v>0</v>
      </c>
      <c r="F29" s="124">
        <f>D29*E29</f>
        <v>0</v>
      </c>
      <c r="G29" s="97"/>
      <c r="H29" s="97"/>
      <c r="I29" s="97"/>
      <c r="J29" s="97"/>
      <c r="K29" s="97"/>
    </row>
    <row r="30" spans="1:11">
      <c r="A30" s="111"/>
      <c r="B30" s="129"/>
      <c r="C30" s="121"/>
      <c r="D30" s="122"/>
      <c r="E30" s="138"/>
      <c r="F30" s="124"/>
      <c r="G30" s="97"/>
      <c r="H30" s="97"/>
      <c r="I30" s="97"/>
      <c r="J30" s="97"/>
      <c r="K30" s="97"/>
    </row>
    <row r="31" spans="1:11" ht="40.5" customHeight="1">
      <c r="A31" s="21">
        <f>COUNT($A$4:A30)+1</f>
        <v>4</v>
      </c>
      <c r="B31" s="22" t="s">
        <v>208</v>
      </c>
      <c r="C31" s="121"/>
      <c r="D31" s="122"/>
      <c r="E31" s="138"/>
      <c r="F31" s="124"/>
      <c r="G31" s="97"/>
      <c r="H31" s="97"/>
      <c r="I31" s="97"/>
      <c r="J31" s="97"/>
      <c r="K31" s="97"/>
    </row>
    <row r="32" spans="1:11" ht="27" customHeight="1">
      <c r="A32" s="111"/>
      <c r="B32" s="118" t="s">
        <v>207</v>
      </c>
      <c r="C32" s="133" t="s">
        <v>69</v>
      </c>
      <c r="D32" s="134">
        <v>1</v>
      </c>
      <c r="E32" s="138">
        <v>0</v>
      </c>
      <c r="F32" s="124">
        <f>D32*E32</f>
        <v>0</v>
      </c>
      <c r="G32" s="97"/>
      <c r="H32" s="97"/>
      <c r="I32" s="97"/>
      <c r="J32" s="97"/>
      <c r="K32" s="97"/>
    </row>
    <row r="33" spans="1:11">
      <c r="A33" s="111"/>
      <c r="B33" s="22"/>
      <c r="C33" s="133"/>
      <c r="D33" s="136"/>
      <c r="E33" s="135"/>
      <c r="F33" s="124"/>
      <c r="G33" s="97"/>
      <c r="H33" s="97"/>
      <c r="I33" s="97"/>
      <c r="J33" s="97"/>
      <c r="K33" s="97"/>
    </row>
    <row r="34" spans="1:11" ht="76.5">
      <c r="A34" s="21">
        <f>COUNT($A$4:A33)+1</f>
        <v>5</v>
      </c>
      <c r="B34" s="22" t="s">
        <v>12</v>
      </c>
      <c r="C34" s="133"/>
      <c r="D34" s="134"/>
      <c r="E34" s="138"/>
      <c r="F34" s="124"/>
      <c r="G34" s="97"/>
      <c r="H34" s="97"/>
      <c r="I34" s="97"/>
      <c r="J34" s="97"/>
      <c r="K34" s="97"/>
    </row>
    <row r="35" spans="1:11">
      <c r="A35" s="111"/>
      <c r="B35" s="118" t="s">
        <v>90</v>
      </c>
      <c r="C35" s="133"/>
      <c r="D35" s="134"/>
      <c r="E35" s="138"/>
      <c r="F35" s="124"/>
      <c r="G35" s="97"/>
      <c r="H35" s="97"/>
      <c r="I35" s="97"/>
      <c r="J35" s="97"/>
      <c r="K35" s="97"/>
    </row>
    <row r="36" spans="1:11">
      <c r="A36" s="111"/>
      <c r="B36" s="129" t="s">
        <v>79</v>
      </c>
      <c r="C36" s="133" t="s">
        <v>6</v>
      </c>
      <c r="D36" s="134">
        <v>36</v>
      </c>
      <c r="E36" s="116">
        <v>0</v>
      </c>
      <c r="F36" s="124">
        <f t="shared" ref="F36:F38" si="0">D36*E36</f>
        <v>0</v>
      </c>
      <c r="G36" s="97"/>
      <c r="H36" s="97"/>
      <c r="I36" s="97"/>
      <c r="J36" s="97"/>
      <c r="K36" s="97"/>
    </row>
    <row r="37" spans="1:11">
      <c r="A37" s="111"/>
      <c r="B37" s="129" t="s">
        <v>80</v>
      </c>
      <c r="C37" s="133" t="s">
        <v>6</v>
      </c>
      <c r="D37" s="134">
        <v>29</v>
      </c>
      <c r="E37" s="116">
        <v>0</v>
      </c>
      <c r="F37" s="124">
        <f t="shared" si="0"/>
        <v>0</v>
      </c>
      <c r="G37" s="97"/>
      <c r="H37" s="97"/>
      <c r="I37" s="97"/>
      <c r="J37" s="97"/>
      <c r="K37" s="97"/>
    </row>
    <row r="38" spans="1:11">
      <c r="A38" s="111"/>
      <c r="B38" s="129" t="s">
        <v>81</v>
      </c>
      <c r="C38" s="133" t="s">
        <v>6</v>
      </c>
      <c r="D38" s="134">
        <v>8</v>
      </c>
      <c r="E38" s="116">
        <v>0</v>
      </c>
      <c r="F38" s="124">
        <f t="shared" si="0"/>
        <v>0</v>
      </c>
      <c r="G38" s="97"/>
      <c r="H38" s="97"/>
      <c r="I38" s="97"/>
      <c r="J38" s="97"/>
      <c r="K38" s="97"/>
    </row>
    <row r="39" spans="1:11">
      <c r="A39" s="111"/>
      <c r="B39" s="112"/>
      <c r="C39" s="113"/>
      <c r="D39" s="114"/>
      <c r="E39" s="115"/>
      <c r="F39" s="115"/>
      <c r="G39" s="97"/>
      <c r="H39" s="97"/>
      <c r="I39" s="97"/>
      <c r="J39" s="97"/>
      <c r="K39" s="97"/>
    </row>
    <row r="40" spans="1:11" ht="78" customHeight="1">
      <c r="A40" s="21">
        <f>COUNT($A$4:A39)+1</f>
        <v>6</v>
      </c>
      <c r="B40" s="22" t="s">
        <v>55</v>
      </c>
      <c r="C40" s="133"/>
      <c r="D40" s="134"/>
      <c r="E40" s="147"/>
      <c r="F40" s="124"/>
      <c r="G40" s="97"/>
      <c r="H40" s="97"/>
      <c r="I40" s="97"/>
      <c r="J40" s="97"/>
      <c r="K40" s="97"/>
    </row>
    <row r="41" spans="1:11">
      <c r="A41" s="21"/>
      <c r="B41" s="126" t="s">
        <v>56</v>
      </c>
      <c r="C41" s="133" t="s">
        <v>6</v>
      </c>
      <c r="D41" s="134">
        <v>9</v>
      </c>
      <c r="E41" s="116">
        <v>0</v>
      </c>
      <c r="F41" s="124">
        <f t="shared" ref="F41:F43" si="1">D41*E41</f>
        <v>0</v>
      </c>
      <c r="G41" s="97"/>
      <c r="H41" s="97"/>
      <c r="I41" s="97"/>
      <c r="J41" s="97"/>
      <c r="K41" s="97"/>
    </row>
    <row r="42" spans="1:11">
      <c r="A42" s="111"/>
      <c r="B42" s="126" t="s">
        <v>131</v>
      </c>
      <c r="C42" s="133" t="s">
        <v>6</v>
      </c>
      <c r="D42" s="134">
        <v>11</v>
      </c>
      <c r="E42" s="116">
        <v>0</v>
      </c>
      <c r="F42" s="124">
        <f t="shared" si="1"/>
        <v>0</v>
      </c>
      <c r="G42" s="97"/>
      <c r="H42" s="97"/>
      <c r="I42" s="97"/>
      <c r="J42" s="97"/>
      <c r="K42" s="97"/>
    </row>
    <row r="43" spans="1:11">
      <c r="A43" s="111"/>
      <c r="B43" s="126" t="s">
        <v>209</v>
      </c>
      <c r="C43" s="133" t="s">
        <v>6</v>
      </c>
      <c r="D43" s="134">
        <v>5</v>
      </c>
      <c r="E43" s="116">
        <v>0</v>
      </c>
      <c r="F43" s="124">
        <f t="shared" si="1"/>
        <v>0</v>
      </c>
      <c r="G43" s="97"/>
      <c r="H43" s="97"/>
      <c r="I43" s="97"/>
      <c r="J43" s="97"/>
      <c r="K43" s="97"/>
    </row>
    <row r="44" spans="1:11">
      <c r="A44" s="111"/>
      <c r="B44" s="126"/>
      <c r="C44" s="133"/>
      <c r="D44" s="134"/>
      <c r="E44" s="150"/>
      <c r="F44" s="151"/>
      <c r="G44" s="97"/>
      <c r="H44" s="97"/>
      <c r="I44" s="97"/>
      <c r="J44" s="97"/>
      <c r="K44" s="97"/>
    </row>
    <row r="45" spans="1:11" ht="78" customHeight="1">
      <c r="A45" s="21">
        <f>COUNT($A$4:A44)+1</f>
        <v>7</v>
      </c>
      <c r="B45" s="22" t="s">
        <v>14</v>
      </c>
      <c r="C45" s="148"/>
      <c r="D45" s="114"/>
      <c r="E45" s="115"/>
      <c r="F45" s="115"/>
      <c r="G45" s="97"/>
      <c r="H45" s="97"/>
      <c r="I45" s="97"/>
      <c r="J45" s="97"/>
      <c r="K45" s="97"/>
    </row>
    <row r="46" spans="1:11">
      <c r="A46" s="120"/>
      <c r="B46" s="126" t="s">
        <v>15</v>
      </c>
      <c r="C46" s="133" t="s">
        <v>6</v>
      </c>
      <c r="D46" s="134">
        <v>17</v>
      </c>
      <c r="E46" s="147">
        <v>0</v>
      </c>
      <c r="F46" s="124">
        <f t="shared" ref="F46" si="2">D46*E46</f>
        <v>0</v>
      </c>
      <c r="G46" s="97"/>
      <c r="H46" s="97"/>
      <c r="I46" s="97"/>
      <c r="J46" s="97"/>
      <c r="K46" s="97"/>
    </row>
    <row r="47" spans="1:11">
      <c r="A47" s="111"/>
      <c r="B47" s="112"/>
      <c r="C47" s="113"/>
      <c r="D47" s="114"/>
      <c r="E47" s="115"/>
      <c r="F47" s="115"/>
      <c r="G47" s="97"/>
      <c r="H47" s="97"/>
      <c r="I47" s="97"/>
      <c r="J47" s="97"/>
      <c r="K47" s="97"/>
    </row>
    <row r="48" spans="1:11" ht="52.5" customHeight="1">
      <c r="A48" s="21">
        <f>COUNT($A$4:A47)+1</f>
        <v>8</v>
      </c>
      <c r="B48" s="22" t="s">
        <v>210</v>
      </c>
      <c r="C48" s="133" t="s">
        <v>68</v>
      </c>
      <c r="D48" s="134">
        <v>1</v>
      </c>
      <c r="E48" s="147">
        <v>0</v>
      </c>
      <c r="F48" s="124">
        <f>D48*E48</f>
        <v>0</v>
      </c>
      <c r="G48" s="97"/>
      <c r="H48" s="97"/>
      <c r="I48" s="97"/>
      <c r="J48" s="97"/>
      <c r="K48" s="97"/>
    </row>
    <row r="49" spans="1:11">
      <c r="A49" s="111"/>
      <c r="B49" s="112"/>
      <c r="C49" s="113"/>
      <c r="D49" s="114"/>
      <c r="E49" s="115"/>
      <c r="F49" s="115"/>
      <c r="G49" s="97"/>
      <c r="H49" s="97"/>
      <c r="I49" s="97"/>
      <c r="J49" s="97"/>
      <c r="K49" s="97"/>
    </row>
    <row r="50" spans="1:11" ht="40.5" customHeight="1">
      <c r="A50" s="21">
        <f>COUNT($A$4:A49)+1</f>
        <v>9</v>
      </c>
      <c r="B50" s="22" t="s">
        <v>211</v>
      </c>
      <c r="C50" s="148"/>
      <c r="D50" s="149"/>
      <c r="E50" s="147"/>
      <c r="F50" s="124"/>
      <c r="G50" s="97"/>
      <c r="H50" s="97"/>
      <c r="I50" s="97"/>
      <c r="J50" s="97"/>
      <c r="K50" s="97"/>
    </row>
    <row r="51" spans="1:11">
      <c r="A51" s="111"/>
      <c r="B51" s="126" t="s">
        <v>71</v>
      </c>
      <c r="C51" s="133" t="s">
        <v>68</v>
      </c>
      <c r="D51" s="134">
        <v>2</v>
      </c>
      <c r="E51" s="147">
        <v>0</v>
      </c>
      <c r="F51" s="124">
        <f>D51*E51</f>
        <v>0</v>
      </c>
      <c r="G51" s="97"/>
      <c r="H51" s="97"/>
      <c r="I51" s="97"/>
      <c r="J51" s="97"/>
      <c r="K51" s="97"/>
    </row>
    <row r="52" spans="1:11">
      <c r="A52" s="111"/>
      <c r="B52" s="112"/>
      <c r="C52" s="113"/>
      <c r="D52" s="114"/>
      <c r="E52" s="115"/>
      <c r="F52" s="115"/>
      <c r="G52" s="97"/>
      <c r="H52" s="97"/>
      <c r="I52" s="97"/>
      <c r="J52" s="97"/>
      <c r="K52" s="97"/>
    </row>
    <row r="53" spans="1:11" ht="78" customHeight="1">
      <c r="A53" s="21">
        <f>COUNT($A$4:A52)+1</f>
        <v>10</v>
      </c>
      <c r="B53" s="22" t="s">
        <v>213</v>
      </c>
      <c r="C53" s="133"/>
      <c r="D53" s="134"/>
      <c r="E53" s="150"/>
      <c r="F53" s="151"/>
      <c r="G53" s="97"/>
      <c r="H53" s="97"/>
      <c r="I53" s="97"/>
      <c r="J53" s="97"/>
      <c r="K53" s="97"/>
    </row>
    <row r="54" spans="1:11">
      <c r="A54" s="21"/>
      <c r="B54" s="119" t="s">
        <v>214</v>
      </c>
      <c r="C54" s="133"/>
      <c r="D54" s="134"/>
      <c r="E54" s="150"/>
      <c r="F54" s="151"/>
      <c r="G54" s="97"/>
      <c r="H54" s="97"/>
      <c r="I54" s="97"/>
      <c r="J54" s="97"/>
      <c r="K54" s="97"/>
    </row>
    <row r="55" spans="1:11" ht="27" customHeight="1">
      <c r="A55" s="111"/>
      <c r="B55" s="118" t="s">
        <v>212</v>
      </c>
      <c r="C55" s="133" t="s">
        <v>69</v>
      </c>
      <c r="D55" s="134">
        <v>8</v>
      </c>
      <c r="E55" s="138">
        <v>0</v>
      </c>
      <c r="F55" s="124">
        <f>D55*E55</f>
        <v>0</v>
      </c>
      <c r="G55" s="97"/>
      <c r="H55" s="97"/>
      <c r="I55" s="97"/>
      <c r="J55" s="97"/>
      <c r="K55" s="97"/>
    </row>
    <row r="56" spans="1:11">
      <c r="A56" s="111"/>
      <c r="B56" s="112"/>
      <c r="C56" s="113"/>
      <c r="D56" s="114"/>
      <c r="E56" s="115"/>
      <c r="F56" s="115"/>
      <c r="G56" s="97"/>
      <c r="H56" s="97"/>
      <c r="I56" s="97"/>
      <c r="J56" s="97"/>
      <c r="K56" s="97"/>
    </row>
    <row r="57" spans="1:11" ht="64.5" customHeight="1">
      <c r="A57" s="21">
        <f>COUNT($A$4:A56)+1</f>
        <v>11</v>
      </c>
      <c r="B57" s="22" t="s">
        <v>215</v>
      </c>
      <c r="C57" s="148"/>
      <c r="D57" s="151"/>
      <c r="E57" s="147"/>
      <c r="F57" s="124"/>
      <c r="G57" s="97"/>
      <c r="H57" s="97"/>
      <c r="I57" s="97"/>
      <c r="J57" s="97"/>
      <c r="K57" s="97"/>
    </row>
    <row r="58" spans="1:11" ht="25.5">
      <c r="A58" s="111"/>
      <c r="B58" s="118" t="s">
        <v>100</v>
      </c>
      <c r="C58" s="133" t="s">
        <v>44</v>
      </c>
      <c r="D58" s="134">
        <v>64</v>
      </c>
      <c r="E58" s="147">
        <v>0</v>
      </c>
      <c r="F58" s="124">
        <f>D58*E58</f>
        <v>0</v>
      </c>
      <c r="G58" s="97"/>
      <c r="H58" s="97"/>
      <c r="I58" s="97"/>
      <c r="J58" s="97"/>
      <c r="K58" s="97"/>
    </row>
    <row r="59" spans="1:11">
      <c r="A59" s="111"/>
      <c r="B59" s="112"/>
      <c r="C59" s="113"/>
      <c r="D59" s="114"/>
      <c r="E59" s="115"/>
      <c r="F59" s="115"/>
      <c r="G59" s="97"/>
      <c r="H59" s="97"/>
      <c r="I59" s="97"/>
      <c r="J59" s="97"/>
      <c r="K59" s="97"/>
    </row>
    <row r="60" spans="1:11" ht="40.5" customHeight="1">
      <c r="A60" s="21">
        <f>COUNT($A$4:A59)+1</f>
        <v>12</v>
      </c>
      <c r="B60" s="22" t="s">
        <v>216</v>
      </c>
      <c r="C60" s="113"/>
      <c r="D60" s="114"/>
      <c r="E60" s="115"/>
      <c r="F60" s="115"/>
      <c r="G60" s="97"/>
      <c r="H60" s="97"/>
      <c r="I60" s="97"/>
      <c r="J60" s="97"/>
      <c r="K60" s="97"/>
    </row>
    <row r="61" spans="1:11">
      <c r="A61" s="111"/>
      <c r="B61" s="119" t="s">
        <v>217</v>
      </c>
      <c r="C61" s="113"/>
      <c r="D61" s="114"/>
      <c r="E61" s="115"/>
      <c r="F61" s="115"/>
      <c r="G61" s="97"/>
      <c r="H61" s="97"/>
      <c r="I61" s="97"/>
      <c r="J61" s="97"/>
      <c r="K61" s="97"/>
    </row>
    <row r="62" spans="1:11">
      <c r="A62" s="111"/>
      <c r="B62" s="119" t="s">
        <v>218</v>
      </c>
      <c r="C62" s="133" t="s">
        <v>69</v>
      </c>
      <c r="D62" s="134">
        <v>1</v>
      </c>
      <c r="E62" s="138">
        <v>0</v>
      </c>
      <c r="F62" s="124">
        <f>D62*E62</f>
        <v>0</v>
      </c>
      <c r="G62" s="97"/>
      <c r="H62" s="97"/>
      <c r="I62" s="97"/>
      <c r="J62" s="97"/>
      <c r="K62" s="97"/>
    </row>
    <row r="63" spans="1:11">
      <c r="A63" s="111"/>
      <c r="B63" s="112"/>
      <c r="C63" s="113"/>
      <c r="D63" s="114"/>
      <c r="E63" s="115"/>
      <c r="F63" s="115"/>
      <c r="G63" s="97"/>
      <c r="H63" s="97"/>
      <c r="I63" s="97"/>
      <c r="J63" s="97"/>
      <c r="K63" s="97"/>
    </row>
    <row r="64" spans="1:11" ht="40.5" customHeight="1">
      <c r="A64" s="21">
        <f>COUNT($A$4:A63)+1</f>
        <v>13</v>
      </c>
      <c r="B64" s="22" t="s">
        <v>92</v>
      </c>
      <c r="C64" s="133" t="s">
        <v>69</v>
      </c>
      <c r="D64" s="134">
        <v>1</v>
      </c>
      <c r="E64" s="138">
        <v>0</v>
      </c>
      <c r="F64" s="124">
        <f>D64*E64</f>
        <v>0</v>
      </c>
      <c r="G64" s="97"/>
      <c r="H64" s="97"/>
      <c r="I64" s="97"/>
      <c r="J64" s="97"/>
      <c r="K64" s="97"/>
    </row>
    <row r="65" spans="1:11">
      <c r="A65" s="111"/>
      <c r="B65" s="129"/>
      <c r="C65" s="121"/>
      <c r="D65" s="122"/>
      <c r="E65" s="138"/>
      <c r="F65" s="124"/>
      <c r="G65" s="97"/>
      <c r="H65" s="97"/>
      <c r="I65" s="97"/>
      <c r="J65" s="97"/>
      <c r="K65" s="97"/>
    </row>
    <row r="66" spans="1:11" ht="27" customHeight="1">
      <c r="A66" s="21">
        <f>COUNT($A$4:A65)+1</f>
        <v>14</v>
      </c>
      <c r="B66" s="22" t="s">
        <v>103</v>
      </c>
      <c r="C66" s="121"/>
      <c r="D66" s="122"/>
      <c r="E66" s="138"/>
      <c r="F66" s="124"/>
      <c r="G66" s="97"/>
      <c r="H66" s="97"/>
      <c r="I66" s="97"/>
      <c r="J66" s="97"/>
      <c r="K66" s="97"/>
    </row>
    <row r="67" spans="1:11">
      <c r="A67" s="111"/>
      <c r="B67" s="139" t="s">
        <v>219</v>
      </c>
      <c r="C67" s="133" t="s">
        <v>69</v>
      </c>
      <c r="D67" s="134">
        <v>1</v>
      </c>
      <c r="E67" s="140">
        <v>0</v>
      </c>
      <c r="F67" s="124">
        <f>D67*E67</f>
        <v>0</v>
      </c>
      <c r="G67" s="97"/>
      <c r="H67" s="97"/>
      <c r="I67" s="97"/>
      <c r="J67" s="97"/>
      <c r="K67" s="97"/>
    </row>
    <row r="68" spans="1:11">
      <c r="A68" s="64"/>
      <c r="B68" s="65"/>
      <c r="C68" s="12"/>
      <c r="D68" s="32"/>
      <c r="E68" s="15"/>
      <c r="F68" s="15"/>
    </row>
    <row r="69" spans="1:11" ht="40.5" customHeight="1">
      <c r="A69" s="21">
        <f>COUNT($A$4:A68)+1</f>
        <v>15</v>
      </c>
      <c r="B69" s="22" t="s">
        <v>220</v>
      </c>
      <c r="C69" s="133" t="s">
        <v>69</v>
      </c>
      <c r="D69" s="134">
        <v>1</v>
      </c>
      <c r="E69" s="140">
        <v>0</v>
      </c>
      <c r="F69" s="124">
        <f>D69*E69</f>
        <v>0</v>
      </c>
    </row>
    <row r="70" spans="1:11">
      <c r="A70" s="64"/>
      <c r="B70" s="65"/>
      <c r="C70" s="12"/>
      <c r="D70" s="32"/>
      <c r="E70" s="15"/>
      <c r="F70" s="15"/>
    </row>
    <row r="71" spans="1:11" ht="25.5">
      <c r="A71" s="21">
        <f>COUNT($A$4:A68)+1</f>
        <v>15</v>
      </c>
      <c r="B71" s="22" t="s">
        <v>18</v>
      </c>
      <c r="C71" s="25" t="s">
        <v>69</v>
      </c>
      <c r="D71" s="23">
        <v>1</v>
      </c>
      <c r="E71" s="108">
        <v>0</v>
      </c>
      <c r="F71" s="24">
        <f>D71*E71</f>
        <v>0</v>
      </c>
    </row>
    <row r="72" spans="1:11">
      <c r="A72" s="21"/>
      <c r="B72" s="22"/>
      <c r="C72" s="25"/>
      <c r="D72" s="23"/>
      <c r="E72" s="108"/>
      <c r="F72" s="24"/>
    </row>
    <row r="73" spans="1:11" ht="40.5" customHeight="1">
      <c r="A73" s="21">
        <f>COUNT($A$4:A70)+1</f>
        <v>16</v>
      </c>
      <c r="B73" s="22" t="s">
        <v>33</v>
      </c>
      <c r="C73" s="178" t="s">
        <v>20</v>
      </c>
      <c r="D73" s="179">
        <v>5</v>
      </c>
      <c r="E73" s="150"/>
      <c r="F73" s="109">
        <f>SUM(F5:F71)*D73/100</f>
        <v>0</v>
      </c>
    </row>
    <row r="74" spans="1:11">
      <c r="A74" s="21"/>
      <c r="B74" s="22"/>
      <c r="C74" s="25"/>
      <c r="D74" s="50"/>
      <c r="E74" s="104"/>
      <c r="F74" s="24"/>
    </row>
    <row r="75" spans="1:11" ht="40.5" customHeight="1">
      <c r="A75" s="21">
        <f>COUNT($A$4:A71)+1</f>
        <v>17</v>
      </c>
      <c r="B75" s="22" t="s">
        <v>19</v>
      </c>
      <c r="C75" s="28" t="s">
        <v>20</v>
      </c>
      <c r="D75" s="29">
        <v>3</v>
      </c>
      <c r="E75" s="106"/>
      <c r="F75" s="109">
        <f>SUM(F5:F71)*D75/100</f>
        <v>0</v>
      </c>
    </row>
    <row r="76" spans="1:11">
      <c r="A76" s="105"/>
      <c r="B76" s="97"/>
      <c r="C76" s="25"/>
      <c r="D76" s="50"/>
      <c r="E76" s="43"/>
      <c r="F76" s="24"/>
    </row>
    <row r="77" spans="1:11" ht="15" thickBot="1">
      <c r="A77" s="89"/>
      <c r="B77" s="90" t="str">
        <f>$B$1&amp;" skupaj:"</f>
        <v>Ogrevanje in hlajenje stikališča skupaj:</v>
      </c>
      <c r="C77" s="92"/>
      <c r="D77" s="107"/>
      <c r="E77" s="110" t="s">
        <v>38</v>
      </c>
      <c r="F77" s="83">
        <f>SUM(F5:F75)</f>
        <v>0</v>
      </c>
    </row>
    <row r="78" spans="1:11" ht="15" thickTop="1">
      <c r="A78" s="64"/>
      <c r="B78" s="65"/>
      <c r="C78" s="12"/>
      <c r="D78" s="32"/>
      <c r="E78" s="15"/>
      <c r="F78" s="15"/>
    </row>
    <row r="79" spans="1:11">
      <c r="A79" s="64"/>
      <c r="B79" s="65"/>
      <c r="C79" s="12"/>
      <c r="D79" s="32"/>
      <c r="E79" s="15"/>
      <c r="F79" s="15"/>
    </row>
    <row r="80" spans="1:11">
      <c r="A80" s="64"/>
      <c r="B80" s="65"/>
      <c r="C80" s="12"/>
      <c r="D80" s="32"/>
      <c r="E80" s="15"/>
      <c r="F80" s="15"/>
    </row>
    <row r="81" spans="1:6">
      <c r="A81" s="64"/>
      <c r="B81" s="65"/>
      <c r="C81" s="12"/>
      <c r="D81" s="32"/>
      <c r="E81" s="15"/>
      <c r="F81" s="15"/>
    </row>
    <row r="82" spans="1:6">
      <c r="A82" s="64"/>
      <c r="B82" s="65"/>
      <c r="C82" s="12"/>
      <c r="D82" s="32"/>
      <c r="E82" s="15"/>
      <c r="F82" s="15"/>
    </row>
    <row r="83" spans="1:6">
      <c r="A83" s="64"/>
      <c r="B83" s="65"/>
      <c r="C83" s="12"/>
      <c r="D83" s="32"/>
      <c r="E83" s="15"/>
      <c r="F83" s="15"/>
    </row>
    <row r="84" spans="1:6">
      <c r="A84" s="64"/>
      <c r="B84" s="65"/>
      <c r="C84" s="12"/>
      <c r="D84" s="32"/>
      <c r="E84" s="15"/>
      <c r="F84" s="15"/>
    </row>
    <row r="85" spans="1:6">
      <c r="A85" s="64"/>
      <c r="B85" s="65"/>
      <c r="C85" s="12"/>
      <c r="D85" s="32"/>
      <c r="E85" s="15"/>
      <c r="F85" s="15"/>
    </row>
    <row r="86" spans="1:6">
      <c r="A86" s="64"/>
      <c r="B86" s="65"/>
      <c r="C86" s="12"/>
      <c r="D86" s="32"/>
      <c r="E86" s="15"/>
      <c r="F86" s="15"/>
    </row>
    <row r="87" spans="1:6">
      <c r="A87" s="64"/>
      <c r="B87" s="65"/>
      <c r="C87" s="12"/>
      <c r="D87" s="32"/>
      <c r="E87" s="15"/>
      <c r="F87" s="15"/>
    </row>
    <row r="88" spans="1:6">
      <c r="A88" s="64"/>
      <c r="B88" s="65"/>
      <c r="C88" s="12"/>
      <c r="D88" s="32"/>
      <c r="E88" s="15"/>
      <c r="F88" s="15"/>
    </row>
    <row r="89" spans="1:6">
      <c r="A89" s="64"/>
      <c r="B89" s="65"/>
      <c r="C89" s="12"/>
      <c r="D89" s="32"/>
      <c r="E89" s="15"/>
      <c r="F89" s="15"/>
    </row>
    <row r="90" spans="1:6">
      <c r="A90" s="64"/>
      <c r="B90" s="65"/>
      <c r="C90" s="12"/>
      <c r="D90" s="32"/>
      <c r="E90" s="15"/>
      <c r="F90" s="15"/>
    </row>
    <row r="91" spans="1:6">
      <c r="A91" s="64"/>
      <c r="B91" s="65"/>
      <c r="C91" s="12"/>
      <c r="D91" s="32"/>
      <c r="E91" s="15"/>
      <c r="F91" s="15"/>
    </row>
    <row r="92" spans="1:6">
      <c r="A92" s="64"/>
      <c r="B92" s="65"/>
      <c r="C92" s="12"/>
      <c r="D92" s="32"/>
      <c r="E92" s="15"/>
      <c r="F92" s="15"/>
    </row>
    <row r="93" spans="1:6">
      <c r="A93" s="64"/>
      <c r="B93" s="65"/>
      <c r="C93" s="12"/>
      <c r="D93" s="32"/>
      <c r="E93" s="15"/>
      <c r="F93" s="15"/>
    </row>
    <row r="94" spans="1:6">
      <c r="A94" s="64"/>
      <c r="B94" s="65"/>
      <c r="C94" s="12"/>
      <c r="D94" s="32"/>
      <c r="E94" s="15"/>
      <c r="F94" s="15"/>
    </row>
    <row r="95" spans="1:6">
      <c r="A95" s="64"/>
      <c r="B95" s="65"/>
      <c r="C95" s="12"/>
      <c r="D95" s="32"/>
      <c r="E95" s="15"/>
      <c r="F95" s="15"/>
    </row>
    <row r="96" spans="1:6">
      <c r="A96" s="64"/>
      <c r="B96" s="65"/>
      <c r="C96" s="12"/>
      <c r="D96" s="32"/>
      <c r="E96" s="15"/>
      <c r="F96" s="15"/>
    </row>
    <row r="97" spans="1:6">
      <c r="A97" s="64"/>
      <c r="B97" s="65"/>
      <c r="C97" s="12"/>
      <c r="D97" s="32"/>
      <c r="E97" s="15"/>
      <c r="F97" s="15"/>
    </row>
    <row r="98" spans="1:6">
      <c r="A98" s="64"/>
      <c r="B98" s="65"/>
      <c r="C98" s="12"/>
      <c r="D98" s="32"/>
      <c r="E98" s="15"/>
      <c r="F98" s="15"/>
    </row>
    <row r="99" spans="1:6">
      <c r="A99" s="64"/>
      <c r="B99" s="65"/>
      <c r="C99" s="12"/>
      <c r="D99" s="32"/>
      <c r="E99" s="15"/>
      <c r="F99" s="15"/>
    </row>
    <row r="100" spans="1:6">
      <c r="A100" s="64"/>
      <c r="B100" s="65"/>
      <c r="C100" s="12"/>
      <c r="D100" s="32"/>
      <c r="E100" s="15"/>
      <c r="F100" s="15"/>
    </row>
    <row r="101" spans="1:6">
      <c r="A101" s="64"/>
      <c r="B101" s="65"/>
      <c r="C101" s="12"/>
      <c r="D101" s="32"/>
      <c r="E101" s="15"/>
      <c r="F101" s="15"/>
    </row>
    <row r="102" spans="1:6">
      <c r="A102" s="64"/>
      <c r="B102" s="65"/>
      <c r="C102" s="12"/>
      <c r="D102" s="32"/>
      <c r="E102" s="15"/>
      <c r="F102" s="15"/>
    </row>
    <row r="103" spans="1:6">
      <c r="A103" s="64"/>
      <c r="B103" s="65"/>
      <c r="C103" s="12"/>
      <c r="D103" s="32"/>
      <c r="E103" s="15"/>
      <c r="F103" s="15"/>
    </row>
    <row r="104" spans="1:6">
      <c r="A104" s="64"/>
      <c r="B104" s="65"/>
      <c r="C104" s="12"/>
      <c r="D104" s="32"/>
      <c r="E104" s="15"/>
      <c r="F104" s="15"/>
    </row>
    <row r="105" spans="1:6">
      <c r="A105" s="64"/>
      <c r="B105" s="65"/>
      <c r="C105" s="12"/>
      <c r="D105" s="32"/>
      <c r="E105" s="15"/>
      <c r="F105" s="15"/>
    </row>
    <row r="106" spans="1:6">
      <c r="A106" s="64"/>
      <c r="B106" s="65"/>
      <c r="C106" s="12"/>
      <c r="D106" s="32"/>
      <c r="E106" s="15"/>
      <c r="F106" s="15"/>
    </row>
    <row r="107" spans="1:6">
      <c r="A107" s="64"/>
      <c r="B107" s="65"/>
      <c r="C107" s="12"/>
      <c r="D107" s="32"/>
      <c r="E107" s="15"/>
      <c r="F107" s="15"/>
    </row>
    <row r="108" spans="1:6">
      <c r="A108" s="64"/>
      <c r="B108" s="65"/>
      <c r="C108" s="12"/>
      <c r="D108" s="32"/>
      <c r="E108" s="15"/>
      <c r="F108" s="15"/>
    </row>
    <row r="109" spans="1:6">
      <c r="A109" s="64"/>
      <c r="B109" s="65"/>
      <c r="C109" s="12"/>
      <c r="D109" s="32"/>
      <c r="E109" s="15"/>
      <c r="F109" s="15"/>
    </row>
    <row r="110" spans="1:6">
      <c r="A110" s="64"/>
      <c r="B110" s="65"/>
      <c r="C110" s="12"/>
      <c r="D110" s="32"/>
      <c r="E110" s="15"/>
      <c r="F110" s="15"/>
    </row>
    <row r="111" spans="1:6">
      <c r="A111" s="64"/>
      <c r="B111" s="65"/>
      <c r="C111" s="12"/>
      <c r="D111" s="32"/>
      <c r="E111" s="15"/>
      <c r="F111" s="15"/>
    </row>
    <row r="112" spans="1:6">
      <c r="A112" s="64"/>
      <c r="B112" s="65"/>
      <c r="C112" s="12"/>
      <c r="D112" s="32"/>
      <c r="E112" s="15"/>
      <c r="F112" s="15"/>
    </row>
    <row r="113" spans="1:6">
      <c r="A113" s="64"/>
      <c r="B113" s="65"/>
      <c r="C113" s="12"/>
      <c r="D113" s="32"/>
      <c r="E113" s="15"/>
      <c r="F113" s="15"/>
    </row>
    <row r="114" spans="1:6">
      <c r="A114" s="64"/>
      <c r="B114" s="65"/>
      <c r="C114" s="12"/>
      <c r="D114" s="32"/>
      <c r="E114" s="15"/>
      <c r="F114" s="15"/>
    </row>
    <row r="115" spans="1:6">
      <c r="A115" s="64"/>
      <c r="B115" s="65"/>
      <c r="C115" s="12"/>
      <c r="D115" s="32"/>
      <c r="E115" s="15"/>
      <c r="F115" s="15"/>
    </row>
    <row r="116" spans="1:6">
      <c r="A116" s="64"/>
      <c r="B116" s="65"/>
      <c r="C116" s="12"/>
      <c r="D116" s="32"/>
      <c r="E116" s="15"/>
      <c r="F116" s="15"/>
    </row>
    <row r="117" spans="1:6">
      <c r="A117" s="64"/>
      <c r="B117" s="65"/>
      <c r="C117" s="12"/>
      <c r="D117" s="32"/>
      <c r="E117" s="15"/>
      <c r="F117" s="15"/>
    </row>
    <row r="118" spans="1:6">
      <c r="A118" s="64"/>
      <c r="B118" s="65"/>
      <c r="C118" s="12"/>
      <c r="D118" s="32"/>
      <c r="E118" s="15"/>
      <c r="F118" s="15"/>
    </row>
    <row r="119" spans="1:6">
      <c r="A119" s="64"/>
      <c r="B119" s="65"/>
      <c r="C119" s="12"/>
      <c r="D119" s="32"/>
      <c r="E119" s="15"/>
      <c r="F119" s="15"/>
    </row>
    <row r="120" spans="1:6">
      <c r="A120" s="64"/>
      <c r="B120" s="65"/>
      <c r="C120" s="12"/>
      <c r="D120" s="32"/>
      <c r="E120" s="15"/>
      <c r="F120" s="15"/>
    </row>
    <row r="121" spans="1:6">
      <c r="A121" s="64"/>
      <c r="B121" s="65"/>
      <c r="C121" s="12"/>
      <c r="D121" s="32"/>
      <c r="E121" s="15"/>
      <c r="F121" s="15"/>
    </row>
    <row r="122" spans="1:6">
      <c r="A122" s="64"/>
      <c r="B122" s="65"/>
      <c r="C122" s="12"/>
      <c r="D122" s="32"/>
      <c r="E122" s="15"/>
      <c r="F122" s="15"/>
    </row>
    <row r="123" spans="1:6">
      <c r="A123" s="64"/>
      <c r="B123" s="65"/>
      <c r="C123" s="12"/>
      <c r="D123" s="32"/>
      <c r="E123" s="15"/>
      <c r="F123" s="15"/>
    </row>
    <row r="124" spans="1:6">
      <c r="A124" s="64"/>
      <c r="B124" s="65"/>
      <c r="C124" s="12"/>
      <c r="D124" s="32"/>
      <c r="E124" s="15"/>
      <c r="F124" s="15"/>
    </row>
    <row r="125" spans="1:6">
      <c r="A125" s="64"/>
      <c r="B125" s="65"/>
      <c r="C125" s="12"/>
      <c r="D125" s="32"/>
      <c r="E125" s="15"/>
      <c r="F125" s="15"/>
    </row>
    <row r="126" spans="1:6">
      <c r="A126" s="64"/>
      <c r="B126" s="65"/>
      <c r="C126" s="12"/>
      <c r="D126" s="32"/>
      <c r="E126" s="15"/>
      <c r="F126" s="15"/>
    </row>
    <row r="127" spans="1:6">
      <c r="A127" s="64"/>
      <c r="B127" s="65"/>
      <c r="C127" s="12"/>
      <c r="D127" s="32"/>
      <c r="E127" s="15"/>
      <c r="F127" s="15"/>
    </row>
    <row r="128" spans="1:6">
      <c r="A128" s="64"/>
      <c r="B128" s="65"/>
      <c r="C128" s="12"/>
      <c r="D128" s="32"/>
      <c r="E128" s="15"/>
      <c r="F128" s="15"/>
    </row>
    <row r="129" spans="1:6">
      <c r="A129" s="64"/>
      <c r="B129" s="65"/>
      <c r="C129" s="12"/>
      <c r="D129" s="32"/>
      <c r="E129" s="15"/>
      <c r="F129" s="15"/>
    </row>
    <row r="130" spans="1:6">
      <c r="A130" s="64"/>
      <c r="B130" s="65"/>
      <c r="C130" s="12"/>
      <c r="D130" s="32"/>
      <c r="E130" s="15"/>
      <c r="F130" s="15"/>
    </row>
    <row r="131" spans="1:6">
      <c r="A131" s="64"/>
      <c r="B131" s="65"/>
      <c r="C131" s="12"/>
      <c r="D131" s="32"/>
      <c r="E131" s="15"/>
      <c r="F131" s="15"/>
    </row>
    <row r="132" spans="1:6">
      <c r="A132" s="64"/>
      <c r="B132" s="65"/>
      <c r="C132" s="12"/>
      <c r="D132" s="32"/>
      <c r="E132" s="15"/>
      <c r="F132" s="15"/>
    </row>
    <row r="133" spans="1:6">
      <c r="A133" s="64"/>
      <c r="B133" s="65"/>
      <c r="C133" s="12"/>
      <c r="D133" s="32"/>
      <c r="E133" s="15"/>
      <c r="F133" s="15"/>
    </row>
    <row r="134" spans="1:6">
      <c r="A134" s="64"/>
      <c r="B134" s="65"/>
      <c r="C134" s="12"/>
      <c r="D134" s="32"/>
      <c r="E134" s="15"/>
      <c r="F134" s="15"/>
    </row>
    <row r="135" spans="1:6">
      <c r="A135" s="64"/>
      <c r="B135" s="65"/>
      <c r="C135" s="12"/>
      <c r="D135" s="32"/>
      <c r="E135" s="15"/>
      <c r="F135" s="15"/>
    </row>
    <row r="136" spans="1:6">
      <c r="A136" s="64"/>
      <c r="B136" s="65"/>
      <c r="C136" s="12"/>
      <c r="D136" s="32"/>
      <c r="E136" s="15"/>
      <c r="F136" s="15"/>
    </row>
    <row r="137" spans="1:6">
      <c r="A137" s="64"/>
      <c r="B137" s="65"/>
      <c r="C137" s="12"/>
      <c r="D137" s="32"/>
      <c r="E137" s="15"/>
      <c r="F137" s="15"/>
    </row>
    <row r="138" spans="1:6">
      <c r="A138" s="64"/>
      <c r="B138" s="65"/>
      <c r="C138" s="12"/>
      <c r="D138" s="32"/>
      <c r="E138" s="15"/>
      <c r="F138" s="15"/>
    </row>
    <row r="139" spans="1:6">
      <c r="A139" s="64"/>
      <c r="B139" s="65"/>
      <c r="C139" s="12"/>
      <c r="D139" s="32"/>
      <c r="E139" s="15"/>
      <c r="F139" s="15"/>
    </row>
    <row r="140" spans="1:6">
      <c r="A140" s="64"/>
      <c r="B140" s="65"/>
      <c r="C140" s="12"/>
      <c r="D140" s="32"/>
      <c r="E140" s="15"/>
      <c r="F140" s="15"/>
    </row>
    <row r="141" spans="1:6">
      <c r="A141" s="64"/>
      <c r="B141" s="65"/>
      <c r="C141" s="12"/>
      <c r="D141" s="32"/>
      <c r="E141" s="15"/>
      <c r="F141" s="15"/>
    </row>
    <row r="142" spans="1:6">
      <c r="A142" s="64"/>
      <c r="B142" s="65"/>
      <c r="C142" s="12"/>
      <c r="D142" s="32"/>
      <c r="E142" s="15"/>
      <c r="F142" s="15"/>
    </row>
    <row r="143" spans="1:6">
      <c r="A143" s="64"/>
      <c r="B143" s="65"/>
      <c r="C143" s="12"/>
      <c r="D143" s="32"/>
      <c r="E143" s="15"/>
      <c r="F143" s="15"/>
    </row>
    <row r="144" spans="1:6">
      <c r="A144" s="64"/>
      <c r="B144" s="65"/>
      <c r="C144" s="12"/>
      <c r="D144" s="32"/>
      <c r="E144" s="15"/>
      <c r="F144" s="15"/>
    </row>
    <row r="145" spans="1:6">
      <c r="A145" s="64"/>
      <c r="B145" s="65"/>
      <c r="C145" s="12"/>
      <c r="D145" s="32"/>
      <c r="E145" s="15"/>
      <c r="F145" s="15"/>
    </row>
    <row r="146" spans="1:6">
      <c r="A146" s="64"/>
      <c r="B146" s="65"/>
      <c r="C146" s="12"/>
      <c r="D146" s="32"/>
      <c r="E146" s="15"/>
      <c r="F146" s="15"/>
    </row>
    <row r="147" spans="1:6">
      <c r="A147" s="64"/>
      <c r="B147" s="65"/>
      <c r="C147" s="12"/>
      <c r="D147" s="32"/>
      <c r="E147" s="15"/>
      <c r="F147" s="15"/>
    </row>
    <row r="148" spans="1:6">
      <c r="A148" s="64"/>
      <c r="B148" s="65"/>
      <c r="C148" s="12"/>
      <c r="D148" s="32"/>
      <c r="E148" s="15"/>
      <c r="F148" s="15"/>
    </row>
    <row r="149" spans="1:6">
      <c r="A149" s="64"/>
      <c r="B149" s="65"/>
      <c r="C149" s="12"/>
      <c r="D149" s="32"/>
      <c r="E149" s="15"/>
      <c r="F149" s="15"/>
    </row>
    <row r="150" spans="1:6">
      <c r="A150" s="64"/>
      <c r="B150" s="65"/>
      <c r="C150" s="12"/>
      <c r="D150" s="32"/>
      <c r="E150" s="15"/>
      <c r="F150" s="15"/>
    </row>
    <row r="151" spans="1:6">
      <c r="A151" s="64"/>
      <c r="B151" s="65"/>
      <c r="C151" s="12"/>
      <c r="D151" s="32"/>
      <c r="E151" s="15"/>
      <c r="F151" s="15"/>
    </row>
    <row r="152" spans="1:6">
      <c r="A152" s="64"/>
      <c r="B152" s="65"/>
      <c r="C152" s="12"/>
      <c r="D152" s="32"/>
      <c r="E152" s="15"/>
      <c r="F152" s="15"/>
    </row>
    <row r="153" spans="1:6">
      <c r="A153" s="64"/>
      <c r="B153" s="65"/>
      <c r="C153" s="12"/>
      <c r="D153" s="32"/>
      <c r="E153" s="15"/>
      <c r="F153" s="15"/>
    </row>
    <row r="154" spans="1:6">
      <c r="A154" s="64"/>
      <c r="B154" s="65"/>
      <c r="C154" s="12"/>
      <c r="D154" s="32"/>
      <c r="E154" s="15"/>
      <c r="F154" s="15"/>
    </row>
    <row r="155" spans="1:6">
      <c r="A155" s="64"/>
      <c r="B155" s="65"/>
      <c r="C155" s="12"/>
      <c r="D155" s="32"/>
      <c r="E155" s="15"/>
      <c r="F155" s="15"/>
    </row>
    <row r="156" spans="1:6">
      <c r="A156" s="64"/>
      <c r="B156" s="65"/>
      <c r="C156" s="12"/>
      <c r="D156" s="32"/>
      <c r="E156" s="15"/>
      <c r="F156" s="15"/>
    </row>
    <row r="157" spans="1:6">
      <c r="A157" s="64"/>
      <c r="B157" s="65"/>
      <c r="C157" s="12"/>
      <c r="D157" s="32"/>
      <c r="E157" s="15"/>
      <c r="F157" s="15"/>
    </row>
    <row r="158" spans="1:6">
      <c r="A158" s="64"/>
      <c r="B158" s="65"/>
      <c r="C158" s="12"/>
      <c r="D158" s="32"/>
      <c r="E158" s="15"/>
      <c r="F158" s="15"/>
    </row>
    <row r="159" spans="1:6">
      <c r="A159" s="64"/>
      <c r="B159" s="65"/>
      <c r="C159" s="12"/>
      <c r="D159" s="32"/>
      <c r="E159" s="15"/>
      <c r="F159" s="15"/>
    </row>
    <row r="160" spans="1:6">
      <c r="A160" s="64"/>
      <c r="B160" s="65"/>
      <c r="C160" s="12"/>
      <c r="D160" s="32"/>
      <c r="E160" s="15"/>
      <c r="F160" s="15"/>
    </row>
    <row r="161" spans="1:6">
      <c r="A161" s="64"/>
      <c r="B161" s="65"/>
      <c r="C161" s="12"/>
      <c r="D161" s="32"/>
      <c r="E161" s="15"/>
      <c r="F161" s="15"/>
    </row>
    <row r="162" spans="1:6">
      <c r="A162" s="64"/>
      <c r="B162" s="65"/>
      <c r="C162" s="12"/>
      <c r="D162" s="32"/>
      <c r="E162" s="15"/>
      <c r="F162" s="15"/>
    </row>
    <row r="163" spans="1:6">
      <c r="A163" s="64"/>
      <c r="B163" s="65"/>
      <c r="C163" s="12"/>
      <c r="D163" s="32"/>
      <c r="E163" s="15"/>
      <c r="F163" s="15"/>
    </row>
    <row r="164" spans="1:6">
      <c r="A164" s="64"/>
      <c r="B164" s="65"/>
      <c r="C164" s="12"/>
      <c r="D164" s="32"/>
      <c r="E164" s="15"/>
      <c r="F164" s="15"/>
    </row>
    <row r="165" spans="1:6">
      <c r="A165" s="64"/>
      <c r="B165" s="65"/>
      <c r="C165" s="12"/>
      <c r="D165" s="32"/>
      <c r="E165" s="15"/>
      <c r="F165" s="15"/>
    </row>
    <row r="166" spans="1:6">
      <c r="A166" s="64"/>
      <c r="B166" s="65"/>
      <c r="C166" s="12"/>
      <c r="D166" s="32"/>
      <c r="E166" s="15"/>
      <c r="F166" s="15"/>
    </row>
    <row r="167" spans="1:6">
      <c r="A167" s="64"/>
      <c r="B167" s="65"/>
      <c r="C167" s="12"/>
      <c r="D167" s="32"/>
      <c r="E167" s="15"/>
      <c r="F167" s="15"/>
    </row>
    <row r="168" spans="1:6">
      <c r="A168" s="64"/>
      <c r="B168" s="65"/>
      <c r="C168" s="12"/>
      <c r="D168" s="32"/>
      <c r="E168" s="15"/>
      <c r="F168" s="15"/>
    </row>
    <row r="169" spans="1:6">
      <c r="A169" s="64"/>
      <c r="B169" s="65"/>
      <c r="C169" s="12"/>
      <c r="D169" s="32"/>
      <c r="E169" s="15"/>
      <c r="F169" s="15"/>
    </row>
    <row r="170" spans="1:6">
      <c r="A170" s="64"/>
      <c r="B170" s="65"/>
      <c r="C170" s="12"/>
      <c r="D170" s="32"/>
      <c r="E170" s="15"/>
      <c r="F170" s="15"/>
    </row>
    <row r="171" spans="1:6">
      <c r="A171" s="64"/>
      <c r="B171" s="65"/>
      <c r="C171" s="12"/>
      <c r="D171" s="32"/>
      <c r="E171" s="15"/>
      <c r="F171" s="15"/>
    </row>
    <row r="172" spans="1:6">
      <c r="A172" s="64"/>
      <c r="B172" s="65"/>
      <c r="C172" s="12"/>
      <c r="D172" s="32"/>
      <c r="E172" s="15"/>
      <c r="F172" s="15"/>
    </row>
    <row r="173" spans="1:6">
      <c r="A173" s="64"/>
      <c r="B173" s="65"/>
      <c r="C173" s="12"/>
      <c r="D173" s="32"/>
      <c r="E173" s="15"/>
      <c r="F173" s="15"/>
    </row>
    <row r="174" spans="1:6">
      <c r="A174" s="64"/>
      <c r="B174" s="65"/>
      <c r="C174" s="12"/>
      <c r="D174" s="32"/>
      <c r="E174" s="15"/>
      <c r="F174" s="15"/>
    </row>
    <row r="175" spans="1:6">
      <c r="A175" s="64"/>
      <c r="B175" s="65"/>
      <c r="C175" s="12"/>
      <c r="D175" s="32"/>
      <c r="E175" s="15"/>
      <c r="F175" s="15"/>
    </row>
    <row r="176" spans="1:6">
      <c r="A176" s="64"/>
      <c r="B176" s="65"/>
      <c r="C176" s="12"/>
      <c r="D176" s="32"/>
      <c r="E176" s="15"/>
      <c r="F176" s="15"/>
    </row>
    <row r="177" spans="1:6">
      <c r="A177" s="64"/>
      <c r="B177" s="65"/>
      <c r="C177" s="12"/>
      <c r="D177" s="32"/>
      <c r="E177" s="15"/>
      <c r="F177" s="15"/>
    </row>
    <row r="178" spans="1:6">
      <c r="A178" s="64"/>
      <c r="B178" s="65"/>
      <c r="C178" s="12"/>
      <c r="D178" s="32"/>
      <c r="E178" s="15"/>
      <c r="F178" s="15"/>
    </row>
    <row r="179" spans="1:6">
      <c r="A179" s="64"/>
      <c r="B179" s="65"/>
      <c r="C179" s="12"/>
      <c r="D179" s="32"/>
      <c r="E179" s="15"/>
      <c r="F179" s="15"/>
    </row>
    <row r="180" spans="1:6">
      <c r="A180" s="64"/>
      <c r="B180" s="65"/>
      <c r="C180" s="12"/>
      <c r="D180" s="32"/>
      <c r="E180" s="15"/>
      <c r="F180" s="15"/>
    </row>
    <row r="181" spans="1:6">
      <c r="A181" s="64"/>
      <c r="B181" s="65"/>
      <c r="C181" s="12"/>
      <c r="D181" s="32"/>
      <c r="E181" s="15"/>
      <c r="F181" s="15"/>
    </row>
    <row r="182" spans="1:6">
      <c r="A182" s="64"/>
      <c r="B182" s="65"/>
      <c r="C182" s="12"/>
      <c r="D182" s="32"/>
      <c r="E182" s="15"/>
      <c r="F182" s="15"/>
    </row>
    <row r="183" spans="1:6">
      <c r="A183" s="64"/>
      <c r="B183" s="65"/>
      <c r="C183" s="12"/>
      <c r="D183" s="32"/>
      <c r="E183" s="15"/>
      <c r="F183" s="15"/>
    </row>
    <row r="184" spans="1:6">
      <c r="A184" s="64"/>
      <c r="B184" s="65"/>
      <c r="C184" s="12"/>
      <c r="D184" s="32"/>
      <c r="E184" s="15"/>
      <c r="F184" s="15"/>
    </row>
    <row r="185" spans="1:6">
      <c r="A185" s="64"/>
      <c r="B185" s="65"/>
      <c r="C185" s="12"/>
      <c r="D185" s="32"/>
      <c r="E185" s="15"/>
      <c r="F185" s="15"/>
    </row>
    <row r="186" spans="1:6">
      <c r="A186" s="64"/>
      <c r="B186" s="65"/>
      <c r="C186" s="12"/>
      <c r="D186" s="32"/>
      <c r="E186" s="15"/>
      <c r="F186" s="15"/>
    </row>
    <row r="187" spans="1:6">
      <c r="A187" s="64"/>
      <c r="B187" s="65"/>
      <c r="C187" s="12"/>
      <c r="D187" s="32"/>
      <c r="E187" s="15"/>
      <c r="F187" s="15"/>
    </row>
    <row r="188" spans="1:6">
      <c r="A188" s="64"/>
      <c r="B188" s="65"/>
      <c r="C188" s="12"/>
      <c r="D188" s="32"/>
      <c r="E188" s="15"/>
      <c r="F188" s="15"/>
    </row>
    <row r="189" spans="1:6">
      <c r="A189" s="64"/>
      <c r="B189" s="65"/>
      <c r="C189" s="12"/>
      <c r="D189" s="32"/>
      <c r="E189" s="15"/>
      <c r="F189" s="15"/>
    </row>
    <row r="190" spans="1:6">
      <c r="A190" s="64"/>
      <c r="B190" s="65"/>
      <c r="C190" s="12"/>
      <c r="D190" s="32"/>
      <c r="E190" s="15"/>
      <c r="F190" s="15"/>
    </row>
    <row r="191" spans="1:6">
      <c r="A191" s="64"/>
      <c r="B191" s="65"/>
      <c r="C191" s="12"/>
      <c r="D191" s="32"/>
      <c r="E191" s="15"/>
      <c r="F191" s="15"/>
    </row>
    <row r="192" spans="1:6">
      <c r="A192" s="64"/>
      <c r="B192" s="65"/>
      <c r="C192" s="12"/>
      <c r="D192" s="32"/>
      <c r="E192" s="15"/>
      <c r="F192" s="15"/>
    </row>
    <row r="193" spans="1:6">
      <c r="A193" s="64"/>
      <c r="B193" s="65"/>
      <c r="C193" s="12"/>
      <c r="D193" s="32"/>
      <c r="E193" s="15"/>
      <c r="F193" s="15"/>
    </row>
    <row r="194" spans="1:6">
      <c r="A194" s="64"/>
      <c r="B194" s="65"/>
      <c r="C194" s="12"/>
      <c r="D194" s="32"/>
      <c r="E194" s="15"/>
      <c r="F194" s="15"/>
    </row>
    <row r="195" spans="1:6">
      <c r="A195" s="64"/>
      <c r="B195" s="65"/>
      <c r="C195" s="12"/>
      <c r="D195" s="32"/>
      <c r="E195" s="15"/>
      <c r="F195" s="15"/>
    </row>
    <row r="196" spans="1:6">
      <c r="A196" s="64"/>
      <c r="B196" s="65"/>
      <c r="C196" s="12"/>
      <c r="D196" s="32"/>
      <c r="E196" s="15"/>
      <c r="F196" s="15"/>
    </row>
    <row r="197" spans="1:6">
      <c r="A197" s="64"/>
      <c r="B197" s="65"/>
      <c r="C197" s="12"/>
      <c r="D197" s="32"/>
      <c r="E197" s="15"/>
      <c r="F197" s="15"/>
    </row>
    <row r="198" spans="1:6">
      <c r="A198" s="64"/>
      <c r="B198" s="65"/>
      <c r="C198" s="12"/>
      <c r="D198" s="32"/>
      <c r="E198" s="15"/>
      <c r="F198" s="15"/>
    </row>
    <row r="199" spans="1:6" ht="75.75" customHeight="1">
      <c r="A199" s="64"/>
      <c r="B199" s="65"/>
      <c r="C199" s="12"/>
      <c r="D199" s="32"/>
      <c r="E199" s="15"/>
      <c r="F199" s="15"/>
    </row>
    <row r="200" spans="1:6">
      <c r="A200" s="64"/>
      <c r="B200" s="65"/>
      <c r="C200" s="12"/>
      <c r="D200" s="32"/>
      <c r="E200" s="15"/>
      <c r="F200" s="15"/>
    </row>
    <row r="201" spans="1:6">
      <c r="A201" s="64"/>
      <c r="B201" s="65"/>
      <c r="C201" s="12"/>
      <c r="D201" s="32"/>
      <c r="E201" s="15"/>
      <c r="F201" s="15"/>
    </row>
    <row r="202" spans="1:6" ht="36.75" customHeight="1">
      <c r="A202" s="64"/>
      <c r="B202" s="65"/>
      <c r="C202" s="12"/>
      <c r="D202" s="32"/>
      <c r="E202" s="15"/>
      <c r="F202" s="15"/>
    </row>
    <row r="203" spans="1:6">
      <c r="A203" s="64"/>
      <c r="B203" s="65"/>
      <c r="C203" s="12"/>
      <c r="D203" s="32"/>
      <c r="E203" s="15"/>
      <c r="F203" s="15"/>
    </row>
    <row r="204" spans="1:6">
      <c r="A204" s="64"/>
      <c r="B204" s="65"/>
      <c r="C204" s="12"/>
      <c r="D204" s="32"/>
      <c r="E204" s="15"/>
      <c r="F204" s="15"/>
    </row>
    <row r="205" spans="1:6">
      <c r="A205" s="64"/>
      <c r="B205" s="65"/>
      <c r="C205" s="12"/>
      <c r="D205" s="32"/>
      <c r="E205" s="15"/>
      <c r="F205" s="15"/>
    </row>
    <row r="206" spans="1:6">
      <c r="A206" s="64"/>
      <c r="B206" s="65"/>
      <c r="C206" s="12"/>
      <c r="D206" s="32"/>
      <c r="E206" s="15"/>
      <c r="F206" s="15"/>
    </row>
    <row r="207" spans="1:6">
      <c r="A207" s="64"/>
      <c r="B207" s="65"/>
      <c r="C207" s="12"/>
      <c r="D207" s="32"/>
      <c r="E207" s="15"/>
      <c r="F207" s="15"/>
    </row>
    <row r="208" spans="1:6">
      <c r="A208" s="64"/>
      <c r="B208" s="65"/>
      <c r="C208" s="12"/>
      <c r="D208" s="32"/>
      <c r="E208" s="15"/>
      <c r="F208" s="15"/>
    </row>
    <row r="209" spans="1:6">
      <c r="A209" s="64"/>
      <c r="B209" s="65"/>
      <c r="C209" s="12"/>
      <c r="D209" s="32"/>
      <c r="E209" s="15"/>
      <c r="F209" s="15"/>
    </row>
    <row r="210" spans="1:6">
      <c r="A210" s="64"/>
      <c r="B210" s="65"/>
      <c r="C210" s="12"/>
      <c r="D210" s="32"/>
      <c r="E210" s="15"/>
      <c r="F210" s="15"/>
    </row>
    <row r="211" spans="1:6">
      <c r="A211" s="64"/>
      <c r="B211" s="65"/>
      <c r="C211" s="12"/>
      <c r="D211" s="32"/>
      <c r="E211" s="15"/>
      <c r="F211" s="15"/>
    </row>
    <row r="212" spans="1:6">
      <c r="A212" s="64"/>
      <c r="B212" s="65"/>
      <c r="C212" s="12"/>
      <c r="D212" s="32"/>
      <c r="E212" s="15"/>
      <c r="F212" s="15"/>
    </row>
    <row r="213" spans="1:6">
      <c r="A213" s="64"/>
      <c r="B213" s="65"/>
      <c r="C213" s="12"/>
      <c r="D213" s="32"/>
      <c r="E213" s="15"/>
      <c r="F213" s="15"/>
    </row>
    <row r="214" spans="1:6">
      <c r="A214" s="64"/>
      <c r="B214" s="65"/>
      <c r="C214" s="12"/>
      <c r="D214" s="32"/>
      <c r="E214" s="15"/>
      <c r="F214" s="15"/>
    </row>
    <row r="215" spans="1:6">
      <c r="A215" s="64"/>
      <c r="B215" s="65"/>
      <c r="C215" s="12"/>
      <c r="D215" s="32"/>
      <c r="E215" s="15"/>
      <c r="F215" s="15"/>
    </row>
    <row r="216" spans="1:6">
      <c r="A216" s="64"/>
      <c r="B216" s="65"/>
      <c r="C216" s="12"/>
      <c r="D216" s="32"/>
      <c r="E216" s="15"/>
      <c r="F216" s="15"/>
    </row>
    <row r="217" spans="1:6">
      <c r="A217" s="64"/>
      <c r="B217" s="65"/>
      <c r="C217" s="12"/>
      <c r="D217" s="32"/>
      <c r="E217" s="15"/>
      <c r="F217" s="15"/>
    </row>
    <row r="218" spans="1:6">
      <c r="A218" s="64"/>
      <c r="B218" s="65"/>
      <c r="C218" s="12"/>
      <c r="D218" s="32"/>
      <c r="E218" s="15"/>
      <c r="F218" s="15"/>
    </row>
    <row r="219" spans="1:6">
      <c r="A219" s="64"/>
      <c r="B219" s="65"/>
      <c r="C219" s="12"/>
      <c r="D219" s="32"/>
      <c r="E219" s="15"/>
      <c r="F219" s="15"/>
    </row>
    <row r="220" spans="1:6">
      <c r="A220" s="64"/>
      <c r="B220" s="65"/>
      <c r="C220" s="12"/>
      <c r="D220" s="32"/>
      <c r="E220" s="15"/>
      <c r="F220" s="15"/>
    </row>
    <row r="221" spans="1:6">
      <c r="A221" s="64"/>
      <c r="B221" s="65"/>
      <c r="C221" s="12"/>
      <c r="D221" s="32"/>
      <c r="E221" s="15"/>
      <c r="F221" s="15"/>
    </row>
    <row r="222" spans="1:6">
      <c r="A222" s="64"/>
      <c r="B222" s="65"/>
      <c r="C222" s="12"/>
      <c r="D222" s="32"/>
      <c r="E222" s="15"/>
      <c r="F222" s="15"/>
    </row>
    <row r="223" spans="1:6">
      <c r="A223" s="64"/>
      <c r="B223" s="65"/>
      <c r="C223" s="12"/>
      <c r="D223" s="32"/>
      <c r="E223" s="15"/>
      <c r="F223" s="15"/>
    </row>
    <row r="224" spans="1:6">
      <c r="A224" s="64"/>
      <c r="B224" s="65"/>
      <c r="C224" s="12"/>
      <c r="D224" s="32"/>
      <c r="E224" s="15"/>
      <c r="F224" s="15"/>
    </row>
    <row r="225" spans="1:6">
      <c r="A225" s="64"/>
      <c r="B225" s="65"/>
      <c r="C225" s="12"/>
      <c r="D225" s="32"/>
      <c r="E225" s="15"/>
      <c r="F225" s="15"/>
    </row>
    <row r="226" spans="1:6">
      <c r="A226" s="64"/>
      <c r="B226" s="65"/>
      <c r="C226" s="12"/>
      <c r="D226" s="32"/>
      <c r="E226" s="15"/>
      <c r="F226" s="15"/>
    </row>
    <row r="227" spans="1:6">
      <c r="A227" s="64"/>
      <c r="B227" s="65"/>
      <c r="C227" s="12"/>
      <c r="D227" s="32"/>
      <c r="E227" s="15"/>
      <c r="F227" s="15"/>
    </row>
    <row r="228" spans="1:6">
      <c r="A228" s="64"/>
      <c r="B228" s="65"/>
      <c r="C228" s="12"/>
      <c r="D228" s="32"/>
      <c r="E228" s="15"/>
      <c r="F228" s="15"/>
    </row>
    <row r="229" spans="1:6">
      <c r="A229" s="64"/>
      <c r="B229" s="65"/>
      <c r="C229" s="12"/>
      <c r="D229" s="32"/>
      <c r="E229" s="15"/>
      <c r="F229" s="15"/>
    </row>
    <row r="230" spans="1:6">
      <c r="A230" s="64"/>
      <c r="B230" s="65"/>
      <c r="C230" s="12"/>
      <c r="D230" s="32"/>
      <c r="E230" s="15"/>
      <c r="F230" s="15"/>
    </row>
    <row r="231" spans="1:6">
      <c r="A231" s="64"/>
      <c r="B231" s="65"/>
      <c r="C231" s="12"/>
      <c r="D231" s="32"/>
      <c r="E231" s="15"/>
      <c r="F231" s="15"/>
    </row>
    <row r="232" spans="1:6">
      <c r="A232" s="64"/>
      <c r="B232" s="65"/>
      <c r="C232" s="12"/>
      <c r="D232" s="32"/>
      <c r="E232" s="15"/>
      <c r="F232" s="15"/>
    </row>
    <row r="233" spans="1:6">
      <c r="A233" s="64"/>
      <c r="B233" s="65"/>
      <c r="C233" s="12"/>
      <c r="D233" s="32"/>
      <c r="E233" s="15"/>
      <c r="F233" s="15"/>
    </row>
    <row r="234" spans="1:6">
      <c r="A234" s="64"/>
      <c r="B234" s="65"/>
      <c r="C234" s="12"/>
      <c r="D234" s="32"/>
      <c r="E234" s="15"/>
      <c r="F234" s="15"/>
    </row>
    <row r="235" spans="1:6">
      <c r="A235" s="64"/>
      <c r="B235" s="65"/>
      <c r="C235" s="12"/>
      <c r="D235" s="32"/>
      <c r="E235" s="15"/>
      <c r="F235" s="15"/>
    </row>
    <row r="236" spans="1:6">
      <c r="A236" s="64"/>
      <c r="B236" s="65"/>
      <c r="C236" s="12"/>
      <c r="D236" s="32"/>
      <c r="E236" s="15"/>
      <c r="F236" s="15"/>
    </row>
    <row r="237" spans="1:6">
      <c r="A237" s="64"/>
      <c r="B237" s="65"/>
      <c r="C237" s="12"/>
      <c r="D237" s="32"/>
      <c r="E237" s="15"/>
      <c r="F237" s="15"/>
    </row>
    <row r="238" spans="1:6">
      <c r="A238" s="64"/>
      <c r="B238" s="65"/>
      <c r="C238" s="12"/>
      <c r="D238" s="32"/>
      <c r="E238" s="15"/>
      <c r="F238" s="15"/>
    </row>
    <row r="239" spans="1:6">
      <c r="A239" s="64"/>
      <c r="B239" s="65"/>
      <c r="C239" s="12"/>
      <c r="D239" s="32"/>
      <c r="E239" s="15"/>
      <c r="F239" s="15"/>
    </row>
    <row r="240" spans="1:6">
      <c r="A240" s="64"/>
      <c r="B240" s="65"/>
      <c r="C240" s="12"/>
      <c r="D240" s="32"/>
      <c r="E240" s="15"/>
      <c r="F240" s="15"/>
    </row>
    <row r="241" spans="1:6">
      <c r="A241" s="64"/>
      <c r="B241" s="65"/>
      <c r="C241" s="12"/>
      <c r="D241" s="32"/>
      <c r="E241" s="15"/>
      <c r="F241" s="15"/>
    </row>
    <row r="242" spans="1:6">
      <c r="A242" s="64"/>
      <c r="B242" s="65"/>
      <c r="C242" s="12"/>
      <c r="D242" s="32"/>
      <c r="E242" s="15"/>
      <c r="F242" s="15"/>
    </row>
    <row r="243" spans="1:6">
      <c r="A243" s="64"/>
      <c r="B243" s="65"/>
      <c r="C243" s="12"/>
      <c r="D243" s="32"/>
      <c r="E243" s="15"/>
      <c r="F243" s="15"/>
    </row>
    <row r="244" spans="1:6">
      <c r="A244" s="64"/>
      <c r="B244" s="65"/>
      <c r="C244" s="12"/>
      <c r="D244" s="32"/>
      <c r="E244" s="15"/>
      <c r="F244" s="15"/>
    </row>
    <row r="245" spans="1:6">
      <c r="A245" s="64"/>
      <c r="B245" s="65"/>
      <c r="C245" s="12"/>
      <c r="D245" s="32"/>
      <c r="E245" s="15"/>
      <c r="F245" s="15"/>
    </row>
    <row r="246" spans="1:6">
      <c r="A246" s="64"/>
      <c r="B246" s="65"/>
      <c r="C246" s="12"/>
      <c r="D246" s="32"/>
      <c r="E246" s="15"/>
      <c r="F246" s="15"/>
    </row>
    <row r="247" spans="1:6">
      <c r="A247" s="64"/>
      <c r="B247" s="65"/>
      <c r="C247" s="12"/>
      <c r="D247" s="32"/>
      <c r="E247" s="15"/>
      <c r="F247" s="15"/>
    </row>
    <row r="248" spans="1:6">
      <c r="A248" s="64"/>
      <c r="B248" s="65"/>
      <c r="C248" s="12"/>
      <c r="D248" s="32"/>
      <c r="E248" s="15"/>
      <c r="F248" s="15"/>
    </row>
    <row r="249" spans="1:6">
      <c r="A249" s="64"/>
      <c r="B249" s="65"/>
      <c r="C249" s="12"/>
      <c r="D249" s="32"/>
      <c r="E249" s="15"/>
      <c r="F249" s="15"/>
    </row>
    <row r="250" spans="1:6">
      <c r="A250" s="64"/>
      <c r="B250" s="65"/>
      <c r="C250" s="12"/>
      <c r="D250" s="32"/>
      <c r="E250" s="15"/>
      <c r="F250" s="15"/>
    </row>
    <row r="251" spans="1:6">
      <c r="A251" s="64"/>
      <c r="B251" s="65"/>
      <c r="C251" s="12"/>
      <c r="D251" s="32"/>
      <c r="E251" s="15"/>
      <c r="F251" s="15"/>
    </row>
    <row r="252" spans="1:6">
      <c r="A252" s="64"/>
      <c r="B252" s="65"/>
      <c r="C252" s="12"/>
      <c r="D252" s="32"/>
      <c r="E252" s="15"/>
      <c r="F252" s="15"/>
    </row>
    <row r="253" spans="1:6">
      <c r="A253" s="64"/>
      <c r="B253" s="65"/>
      <c r="C253" s="12"/>
      <c r="D253" s="32"/>
      <c r="E253" s="15"/>
      <c r="F253" s="15"/>
    </row>
    <row r="254" spans="1:6">
      <c r="A254" s="64"/>
      <c r="B254" s="65"/>
      <c r="C254" s="12"/>
      <c r="D254" s="32"/>
      <c r="E254" s="15"/>
      <c r="F254" s="15"/>
    </row>
  </sheetData>
  <phoneticPr fontId="16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 &amp;10 426/20 - PZI&amp;C&amp;"Arial Narrow,Navadno"Popis del&amp;R&amp;"Arial Narrow,Navadno"&amp;P/&amp;N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7</vt:i4>
      </vt:variant>
    </vt:vector>
  </HeadingPairs>
  <TitlesOfParts>
    <vt:vector size="11" baseType="lpstr">
      <vt:lpstr>REKAP.</vt:lpstr>
      <vt:lpstr>VODOVOD</vt:lpstr>
      <vt:lpstr>OGREVANJE</vt:lpstr>
      <vt:lpstr>HLAJENJE</vt:lpstr>
      <vt:lpstr>HLAJENJE!Področje_tiskanja</vt:lpstr>
      <vt:lpstr>OGREVANJE!Področje_tiskanja</vt:lpstr>
      <vt:lpstr>REKAP.!Področje_tiskanja</vt:lpstr>
      <vt:lpstr>VODOVOD!Področje_tiskanja</vt:lpstr>
      <vt:lpstr>HLAJENJE!Tiskanje_naslovov</vt:lpstr>
      <vt:lpstr>OGREVANJE!Tiskanje_naslovov</vt:lpstr>
      <vt:lpstr>VODOVOD!Tiskanje_naslovov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Bojan</cp:lastModifiedBy>
  <cp:lastPrinted>2020-03-28T16:37:46Z</cp:lastPrinted>
  <dcterms:created xsi:type="dcterms:W3CDTF">2004-06-19T12:08:15Z</dcterms:created>
  <dcterms:modified xsi:type="dcterms:W3CDTF">2020-03-28T16:50:02Z</dcterms:modified>
</cp:coreProperties>
</file>