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ektrog-my.sharepoint.com/personal/spela_sajovic_elektro-gorenjska_si/Documents/Documents/JAVNA NAROČILA/NAROČILA 2020/NMV/NMV20-025 POKABLITEV PRIMSKOVO/"/>
    </mc:Choice>
  </mc:AlternateContent>
  <xr:revisionPtr revIDLastSave="0" documentId="8_{9160C3FB-BB4E-4B13-BB7A-0107B56186D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redračun" sheetId="1" r:id="rId1"/>
    <sheet name="List2" sheetId="2" r:id="rId2"/>
    <sheet name="List3" sheetId="3" r:id="rId3"/>
  </sheets>
  <definedNames>
    <definedName name="_Toc75152850" localSheetId="0">predračun!#REF!</definedName>
    <definedName name="_Toc75152851" localSheetId="0">predračun!#REF!</definedName>
    <definedName name="_Toc75152853" localSheetId="0">predračun!#REF!</definedName>
    <definedName name="_Toc75574376" localSheetId="0">predračun!#REF!</definedName>
    <definedName name="_Toc75577539" localSheetId="0">predračun!#REF!</definedName>
    <definedName name="_Toc76808157" localSheetId="0">predračun!#REF!</definedName>
    <definedName name="_Toc76808158" localSheetId="0">predračun!#REF!</definedName>
    <definedName name="_Toc76808159" localSheetId="0">predračun!#REF!</definedName>
    <definedName name="_Toc76808160" localSheetId="0">predračun!$A$4</definedName>
    <definedName name="_Toc76808161" localSheetId="0">predračun!$A$57</definedName>
    <definedName name="_xlnm.Print_Area" localSheetId="0">predračun!$A$1:$F$150</definedName>
    <definedName name="_xlnm.Print_Titles" localSheetId="0">predračun!$1:$2</definedName>
    <definedName name="Z_F002B5DC_4738_4262_8597_1755D68C55DF_.wvu.Cols" localSheetId="0" hidden="1">predračun!#REF!</definedName>
    <definedName name="Z_F002B5DC_4738_4262_8597_1755D68C55DF_.wvu.PrintArea" localSheetId="0" hidden="1">predračun!$A$1:$F$150</definedName>
    <definedName name="Z_F002B5DC_4738_4262_8597_1755D68C55DF_.wvu.PrintTitles" localSheetId="0" hidden="1">predračun!$1:$2</definedName>
    <definedName name="Z_F002B5DC_4738_4262_8597_1755D68C55DF_.wvu.Rows" localSheetId="0" hidden="1">predračun!#REF!,predračun!#REF!,predračun!#REF!,predračun!#REF!</definedName>
  </definedNames>
  <calcPr calcId="191029"/>
  <customWorkbookViews>
    <customWorkbookView name="Borut Zemljarič – Osebni pogled" guid="{F002B5DC-4738-4262-8597-1755D68C55DF}" mergeInterval="0" personalView="1" maximized="1" windowWidth="1916" windowHeight="97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1" i="1" l="1"/>
  <c r="F90" i="1"/>
  <c r="F89" i="1"/>
  <c r="F28" i="1"/>
  <c r="F23" i="1"/>
  <c r="F16" i="1"/>
  <c r="F97" i="1" l="1"/>
  <c r="F95" i="1"/>
  <c r="F93" i="1"/>
  <c r="F47" i="1"/>
  <c r="F31" i="1"/>
  <c r="F19" i="1"/>
  <c r="F18" i="1"/>
  <c r="F17" i="1"/>
  <c r="F15" i="1"/>
  <c r="F14" i="1" l="1"/>
  <c r="F70" i="1" l="1"/>
  <c r="F99" i="1" l="1"/>
  <c r="F86" i="1"/>
  <c r="F84" i="1"/>
  <c r="F46" i="1" l="1"/>
  <c r="F30" i="1" l="1"/>
  <c r="F80" i="1"/>
  <c r="F79" i="1"/>
  <c r="F41" i="1"/>
  <c r="F125" i="1" l="1"/>
  <c r="F29" i="1" l="1"/>
  <c r="F27" i="1"/>
  <c r="F43" i="1"/>
  <c r="B147" i="1" l="1"/>
  <c r="B146" i="1"/>
  <c r="B145" i="1"/>
  <c r="F135" i="1"/>
  <c r="F131" i="1"/>
  <c r="F133" i="1"/>
  <c r="F121" i="1"/>
  <c r="F123" i="1"/>
  <c r="F127" i="1"/>
  <c r="F129" i="1"/>
  <c r="F110" i="1"/>
  <c r="F112" i="1"/>
  <c r="F114" i="1"/>
  <c r="F116" i="1"/>
  <c r="F118" i="1"/>
  <c r="F108" i="1"/>
  <c r="F82" i="1"/>
  <c r="F54" i="1"/>
  <c r="F51" i="1"/>
  <c r="F137" i="1" l="1"/>
  <c r="F63" i="1"/>
  <c r="F139" i="1" l="1"/>
  <c r="F147" i="1" s="1"/>
  <c r="F75" i="1"/>
  <c r="F49" i="1"/>
  <c r="F76" i="1"/>
  <c r="F72" i="1"/>
  <c r="F67" i="1"/>
  <c r="F65" i="1"/>
  <c r="F62" i="1"/>
  <c r="F59" i="1"/>
  <c r="F40" i="1"/>
  <c r="F39" i="1"/>
  <c r="F36" i="1"/>
  <c r="F33" i="1"/>
  <c r="F26" i="1"/>
  <c r="F22" i="1"/>
  <c r="F11" i="1"/>
  <c r="F9" i="1"/>
  <c r="F6" i="1"/>
  <c r="F74" i="1" l="1"/>
  <c r="F101" i="1" l="1"/>
  <c r="F56" i="1" l="1"/>
  <c r="F145" i="1" s="1"/>
  <c r="F103" i="1" l="1"/>
  <c r="F146" i="1" s="1"/>
  <c r="F148" i="1" l="1"/>
</calcChain>
</file>

<file path=xl/sharedStrings.xml><?xml version="1.0" encoding="utf-8"?>
<sst xmlns="http://schemas.openxmlformats.org/spreadsheetml/2006/main" count="166" uniqueCount="105">
  <si>
    <t>Poz.</t>
  </si>
  <si>
    <t xml:space="preserve">                               Opis</t>
  </si>
  <si>
    <t>Enota</t>
  </si>
  <si>
    <t>Količina</t>
  </si>
  <si>
    <t>Cena/enoto</t>
  </si>
  <si>
    <t>m</t>
  </si>
  <si>
    <t>%</t>
  </si>
  <si>
    <t>REKAPITULACIJA</t>
  </si>
  <si>
    <t>kos</t>
  </si>
  <si>
    <t>A</t>
  </si>
  <si>
    <t>(EUR)</t>
  </si>
  <si>
    <t>Cena</t>
  </si>
  <si>
    <t>B</t>
  </si>
  <si>
    <t xml:space="preserve">SKUPAJ:  </t>
  </si>
  <si>
    <t xml:space="preserve">SKUPAJ:   </t>
  </si>
  <si>
    <t>C</t>
  </si>
  <si>
    <t>skupaj</t>
  </si>
  <si>
    <t>A.</t>
  </si>
  <si>
    <t>B.</t>
  </si>
  <si>
    <t>C.</t>
  </si>
  <si>
    <t>DOBAVA KABELSKE OPREME</t>
  </si>
  <si>
    <t>POLAGANJE KABLA IN ELEKTROMONTAŽNA DELA</t>
  </si>
  <si>
    <t>Kabelska cev samougasna PN/fleks.</t>
  </si>
  <si>
    <t>Montažni pribor in drobni pritrdilni in vezni material</t>
  </si>
  <si>
    <t>Zavarovanje opreme v času montaže in sodelovanje pri strokovnem in tehničnem pregledu objekta</t>
  </si>
  <si>
    <t>Preskusi dokumentacija, poročila</t>
  </si>
  <si>
    <t>Popis materiala za OKS</t>
  </si>
  <si>
    <t>SKUPAJ:</t>
  </si>
  <si>
    <t>Montažna dela</t>
  </si>
  <si>
    <t>OPTIČNI KABELSKI SISTEM</t>
  </si>
  <si>
    <t>SKUPAJ brez DDV</t>
  </si>
  <si>
    <t>Vodnik za ozemljitev tip:</t>
  </si>
  <si>
    <t>Merilno poročilo po polaganju OKS (2 izvoda)</t>
  </si>
  <si>
    <t>Projekt izvedenih del PID (3 izvode)</t>
  </si>
  <si>
    <t>Kabelski končnik za 110 kV XLPE kabel komplet s pritrdilnim in vijačnim materialom, skladno s tehničnimi zahtevami</t>
  </si>
  <si>
    <t>Pritrdilne sponke za kabel, plastične, komplet z vijačnim priborom</t>
  </si>
  <si>
    <t>kpl</t>
  </si>
  <si>
    <t>Nepredvidena  dela,  ki  se  pojavijo  med  samo gradnjo,  se  obračunajo po dejansko porabljenem času in materialu, na podlagi predhodno potrjene ponudbe (ocenjeno)</t>
  </si>
  <si>
    <t>Plastična cev PE Ø 25 mm (po stebrih + v kleti/kineti)</t>
  </si>
  <si>
    <t>Uvlačenje in polaganje optičnega kabla</t>
  </si>
  <si>
    <t>Ureditev,  premik opreme v optičnem delilniku po navodilih naročnika , označevanje kablov, komplet</t>
  </si>
  <si>
    <t>- FG7R-120mm2, črne barve</t>
  </si>
  <si>
    <t>-H07V-K 120 mm2 (Cu, rumeno/zelena barva PVC)</t>
  </si>
  <si>
    <t>-H07V-R 95 mm2 (Cu, rumeno/zelena barva PVC)</t>
  </si>
  <si>
    <t>- križni T spoj vodnik Cu 120mm2</t>
  </si>
  <si>
    <t>Prenapetostni odvodnik  110 kV,  komplet s pritrdilnim materialom, po tehničnih zahtevah, stoječa izvedba komplet s števcem delovanja z daljinskim odčitavanjem</t>
  </si>
  <si>
    <t>- za na zaključek odvodnika prenapetosti, I priključek za vodnik ACSR 240/40 premera 21,8 mm</t>
  </si>
  <si>
    <t>Spojke za zaključevanje optičnih vlaken za merjenje temperature kabla, komplet z notranjim spojnim in veznim materialom, nekovinska, komplet po tehničnem opisu, tip Raychem Fibre-Optic Add-On Kit ali enakovredna</t>
  </si>
  <si>
    <t>Drobni montažni material (vijačni material INOX za pritrditev VN opreme, M16, ostali drobni vijačne materiala, pribor za ozemljitev zaslonov kabla, kabelski čevelji, samoskrčne manšete…)</t>
  </si>
  <si>
    <t>- na stebru (SM)</t>
  </si>
  <si>
    <t>Montaža odvodnikov prenapetosti 110 kV za zunanjo montažo, komplet s števci delovanj, izvedbo preiskusov delovanja s poročilom, komplet z izvedbo ozemljitev</t>
  </si>
  <si>
    <t>Dobava materiala, kalupov za izvedbo Cadweld spojev in montaža/izvedba spojev:</t>
  </si>
  <si>
    <t>Izvedba zaključkov optičnih vlaken v  plašču kabla v obsegu zaključevanje optičnih vlaken termičnega monitoringa komplet  montažo zaklučnih kabelskih spojk na kable, kompet z montažo in zaščito samoskrčnih zaščit</t>
  </si>
  <si>
    <t xml:space="preserve">-vsi preskusi, prevzemi, skladno s tehničnimi zahtevami iz razpisa, komplet s dokumentacijo in poročili, nadzor dobavitelja nad polaganjem če je to pogoj garancije itd, komplet </t>
  </si>
  <si>
    <t>Dobava in montaža samoskče bužirke, montaža na princip zadrge, dolžine 1m:</t>
  </si>
  <si>
    <t>- na prehodu zemlja-zaščitna cev fi180, za preprečitev vdora nesnage v cevi</t>
  </si>
  <si>
    <t>Sestav za ozemljevanje ekranov, komplet z vgrajenimi:</t>
  </si>
  <si>
    <t>Enožilni 110/64 kV kabel, možnost optičnega temperaturnega monitoringa, vodnik Cu 1000 mm2 po razpisu, z XLPE izolacijo,  zaslon min. 120 mm2</t>
  </si>
  <si>
    <t>-za montažo na steber ravninska formacija (enojne-ena faza, SM3-36+3Stik) naprimer KR100/130 id-tecnik ali enakovredne</t>
  </si>
  <si>
    <t>- za na sornik kabelske glave pod kotom 0 stopinj (ravna),  za vodnik ACSR 240/40 premera 21,8 mm</t>
  </si>
  <si>
    <t>- za na sornik kabelske glave pod kotom 90 stopinj (v stikališču),  za vodnik ACSR 240/40 premera 21,8 mm</t>
  </si>
  <si>
    <t>- v stikališču na podstavek</t>
  </si>
  <si>
    <t>- za zunanjo montažo</t>
  </si>
  <si>
    <t>Oprema za izolatorske verige, po tehničnih zahtevah</t>
  </si>
  <si>
    <t>-kompozitni izolator CS140CC 30/11(138)1400 Lapp ali ekvivalenten</t>
  </si>
  <si>
    <t>- obešalni sestav po Risbi E8321</t>
  </si>
  <si>
    <t>- obešalni sestav po Risbi E8312</t>
  </si>
  <si>
    <t>- obešalni sestav po Risbi E8327</t>
  </si>
  <si>
    <t xml:space="preserve">- tokovne sponke za paralelno spajanje ACSR 240/40 premera 21,8 mm, minimalno s po 3-mi vijaki </t>
  </si>
  <si>
    <t>Oprema za OPGW:</t>
  </si>
  <si>
    <t>Razvlačenje in polaganje 110/64 kV kabla na kabelsko posteljico ter v kabelsko kanalizacijo na trasi kablovoda, komplet s montažo in dobavo vezic za utrditev v  formacijo, detajlna montaža na SM in v prostozračnem stikališču,  zatesnitev cevi z montažo tesnil, komplet</t>
  </si>
  <si>
    <t>Montaža  kabelskega končnika 110 kV,  z montažo končnika na jekleno konstrukcijo stebra oziroma  na podstavek v stikališču, komplet z izvedbo ozemljitve zaslona kabla</t>
  </si>
  <si>
    <t>Preizkusi kabla 110 kV s strani polagalca pred in po polaganju skladno s tehničnimi zahtevami, izdelava zahtevanih poročil, komplet</t>
  </si>
  <si>
    <t>Izdelava strokovne ocene in zahtevanih meritev položenega kabelskega sistema, ki jo izdela zahtevana pooblaščena strokovna inštitucija</t>
  </si>
  <si>
    <t>Optični uvodni kabel TOSM (8x12E)</t>
  </si>
  <si>
    <t>Panel 19" z 96 optičnimi LC spojniki</t>
  </si>
  <si>
    <t>Zaključni kabli (1,5 m) z adapterji LC-LC</t>
  </si>
  <si>
    <t>Končanje (priprava za spajanje) uvodnega kabla (8x12E)</t>
  </si>
  <si>
    <t>Končanje (priprava za spajanje) OPGW (6x12E)</t>
  </si>
  <si>
    <t>Spajanje optičnih vlaken (2x72 in 2x16), komplet</t>
  </si>
  <si>
    <t>- obešalni sestav po Risbi E8311</t>
  </si>
  <si>
    <t>-kompozitni izolator CS120SB 22/9(170/30)1315 Lapp ali ekvivalenten</t>
  </si>
  <si>
    <t>-za montažo na steber ravninska formacija (enojne) naprimer K26/38 id-tecnik ali enakovredne</t>
  </si>
  <si>
    <t>Pritrdilne spojke za pritrditev vodnika na kabelski končnik, odvodnik prenapetosti, vodnik:</t>
  </si>
  <si>
    <t>- za na sornik kabelske glave pod kotom 45 stopinj (v stikališču),  za vodnik ACSR 240/40 premera 21,8 mm</t>
  </si>
  <si>
    <t>Navojna palica M8, l=1m,  Inox,  komplet z vijačnim priborom za utrditev kabelske cevi na vstopu na kabelsko lestev</t>
  </si>
  <si>
    <t>-  1x prenapetostnimi odvodnik POLIM C, nazivna Ur=2 kV, trajna obratovalna napetost Uc=1.6 kV, preostala napetost Ures=5,5 kV pri toku 10 kA – 8/20 ms ali enakovredni, 2x podporni izolator 1 kV, zunanja izvedba, Inox trak 500x40x5mm, pripadajoči vijačni in pritrdilni material</t>
  </si>
  <si>
    <t>- pritrdilci tip B832001 za d=16 mm Ribe ali enakovredno</t>
  </si>
  <si>
    <t>- jeklena kabelska spojka tip 250 Plumer Telecom, komplet s kasetami za 144 optičnih vlaken ali enakovredno, z uvodnicami za premere OPGW 1x12.7 mm, 1x16 mm, TOSM 1x14 mm in slepi čep</t>
  </si>
  <si>
    <t>Transport in transportno zavarovanje za opremo (ki je predmet dobave) ter montažno zavarovanje za vso opremo, ki je predmet montaže</t>
  </si>
  <si>
    <t>Izdelava in montaža sestavov s prenapetostnimi odvodniki za zaslon 110 kV kablov z izvedbo vseh žičnih povezav na stebru, komplet</t>
  </si>
  <si>
    <t>Polaganje vodnikov Cu  120 mm2 (izoliran FG7R 120 mm2 ) v jarek, po kabelski kanalizaciji in na stebrih, komplet s pritrditvijo v sponke</t>
  </si>
  <si>
    <t>Izdelava in montaža zaščitne pločevine na prehodu kablov iz zemlje na lestev. Pločevina mora biti izdelana iz INOX pločevine, debeline 3mm, višina 3 m, oblika in pritrditev se dogovori na terenu.</t>
  </si>
  <si>
    <t>- spoj vodnik Cu120/ kabelski čevelj</t>
  </si>
  <si>
    <t>Izvedba priključitve vodnikov ACSR240/40 na relacijah (končnik-odvodnik-vodnik ) na daljnovodnem stebru in izvedba priključitve v prostozračnem stikališču (ločilnik-odvodnik-kabelska glava)</t>
  </si>
  <si>
    <t>Montažna dela na stebru:</t>
  </si>
  <si>
    <t>-začasno spuščanje vodnika (ene faze- spodnje) med SM14 in SM15 in ponovna montaža, umerjanje povesa komplet z demontažo obstoječega izolatorskega sestava ter sestavo in montažo novega izolatorskega sestava E8312</t>
  </si>
  <si>
    <t>- zamenjava obstoječih izolatorskih verig z novimi sestavi E8311</t>
  </si>
  <si>
    <t>Premontaža(demontaža obstoječega OPGW (smer Visoko) s portala na konico SM15, demontaža OPGW (smer Zlato polje ), prestavitev obesne opreme s portala, mntaža nosilcev OPGW , ureditev poteka OPGW-jev po stebru (uporabi se obstoječ obešalni material</t>
  </si>
  <si>
    <t>Demontaža vodnikov (3 faze) med stikališčem in SM15, komplet z demontažo 6 izolatorskih sestavov DZ napenjalnih verig, demontaža zaščitne vrvi med SM15 in SM9 (Labore), zvijanje vodnikov v svitke in prevoz demontirane materiala  na lokacijo KN Kranj</t>
  </si>
  <si>
    <t>Drobni montažni material (vijačni in vezni material, kabelski čevelji, samoskrčne manšete…)</t>
  </si>
  <si>
    <t>Nepredvidena  dela,  ki  se  pojavijo  med  samo gradnjo,  se  obračunajo po dejansko porabljenem času in materialu na podlagi potrjene ponudbe (ocenjeno 10%)</t>
  </si>
  <si>
    <t>- tokovne sponke T za pravokotno spajanje ACSR 240/40 premera 21,8 mm, minimalno s po 2x3-mi vijaki</t>
  </si>
  <si>
    <t>Izdelava, dobava in montaža jeklene vroče pocinkane konstrukcije za izdelavo podstavkov in za nosilni podest/lestve, komplet z vijačnim materialom, skladno s tehničnimi zahtevami in risbami (3x podstavek po 80 kg in 1x podest z lestvijo 750 kg)</t>
  </si>
  <si>
    <t>-sestava in montaža pomožnih izolatorskih sestavov E8321 in E8327, komplet z vrtanjem lukenj in zaščito s korocinkom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</si>
</sst>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S_I_T_-;\-* #,##0.00\ _S_I_T_-;_-* &quot;-&quot;??\ _S_I_T_-;_-@_-"/>
    <numFmt numFmtId="165" formatCode="_-* #,##0\ _S_I_T_-;\-* #,##0\ _S_I_T_-;_-* &quot;-&quot;??\ _S_I_T_-;_-@_-"/>
  </numFmts>
  <fonts count="13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Times New Roman"/>
      <family val="1"/>
      <charset val="238"/>
    </font>
    <font>
      <b/>
      <sz val="9"/>
      <name val="Arial"/>
      <family val="2"/>
    </font>
    <font>
      <b/>
      <sz val="9"/>
      <name val="Arial CE"/>
      <charset val="238"/>
    </font>
    <font>
      <b/>
      <i/>
      <sz val="9"/>
      <name val="Arial"/>
      <family val="2"/>
      <charset val="238"/>
    </font>
    <font>
      <sz val="9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6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5" fillId="0" borderId="0" xfId="0" applyFont="1" applyBorder="1"/>
    <xf numFmtId="0" fontId="8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Fill="1" applyBorder="1"/>
    <xf numFmtId="0" fontId="6" fillId="0" borderId="0" xfId="0" quotePrefix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6" fillId="0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center"/>
    </xf>
    <xf numFmtId="0" fontId="5" fillId="0" borderId="2" xfId="0" applyFont="1" applyBorder="1"/>
    <xf numFmtId="0" fontId="6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Border="1"/>
    <xf numFmtId="0" fontId="7" fillId="0" borderId="5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justify" wrapText="1"/>
    </xf>
    <xf numFmtId="0" fontId="5" fillId="0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5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justify" vertical="top" wrapText="1"/>
    </xf>
    <xf numFmtId="0" fontId="10" fillId="0" borderId="5" xfId="0" applyFont="1" applyFill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7" fillId="0" borderId="5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center"/>
    </xf>
    <xf numFmtId="0" fontId="6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6" fillId="0" borderId="0" xfId="0" applyFont="1" applyFill="1" applyBorder="1" applyAlignment="1">
      <alignment horizontal="center"/>
    </xf>
    <xf numFmtId="165" fontId="5" fillId="0" borderId="5" xfId="1" applyNumberFormat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164" fontId="5" fillId="0" borderId="5" xfId="1" applyFont="1" applyFill="1" applyBorder="1" applyAlignment="1">
      <alignment horizontal="center"/>
    </xf>
    <xf numFmtId="164" fontId="5" fillId="0" borderId="0" xfId="1" applyFont="1" applyFill="1" applyBorder="1" applyAlignment="1">
      <alignment horizontal="center"/>
    </xf>
    <xf numFmtId="4" fontId="5" fillId="0" borderId="5" xfId="0" applyNumberFormat="1" applyFont="1" applyFill="1" applyBorder="1" applyAlignment="1">
      <alignment horizontal="center"/>
    </xf>
    <xf numFmtId="165" fontId="10" fillId="0" borderId="0" xfId="1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165" fontId="5" fillId="0" borderId="0" xfId="1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165" fontId="5" fillId="0" borderId="5" xfId="1" applyNumberFormat="1" applyFont="1" applyFill="1" applyBorder="1" applyAlignment="1" applyProtection="1">
      <alignment horizontal="center"/>
      <protection locked="0"/>
    </xf>
    <xf numFmtId="165" fontId="5" fillId="0" borderId="0" xfId="1" applyNumberFormat="1" applyFont="1" applyFill="1" applyBorder="1" applyAlignment="1" applyProtection="1">
      <alignment horizontal="center" vertical="top"/>
      <protection locked="0"/>
    </xf>
    <xf numFmtId="165" fontId="10" fillId="0" borderId="5" xfId="1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/>
      <protection locked="0"/>
    </xf>
    <xf numFmtId="4" fontId="6" fillId="0" borderId="0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wrapText="1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>
      <alignment horizontal="center" vertical="top" wrapText="1"/>
    </xf>
    <xf numFmtId="0" fontId="6" fillId="0" borderId="0" xfId="0" quotePrefix="1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/>
    </xf>
  </cellXfs>
  <cellStyles count="2">
    <cellStyle name="Navadno" xfId="0" builtinId="0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3"/>
  <sheetViews>
    <sheetView tabSelected="1" topLeftCell="A123" zoomScale="150" zoomScaleNormal="150" zoomScaleSheetLayoutView="98" zoomScalePageLayoutView="150" workbookViewId="0">
      <selection activeCell="A140" sqref="A140"/>
    </sheetView>
  </sheetViews>
  <sheetFormatPr defaultColWidth="9.109375" defaultRowHeight="11.4" x14ac:dyDescent="0.2"/>
  <cols>
    <col min="1" max="1" width="4.44140625" style="18" customWidth="1"/>
    <col min="2" max="2" width="43.33203125" style="11" customWidth="1"/>
    <col min="3" max="3" width="7.109375" style="4" customWidth="1"/>
    <col min="4" max="4" width="8.44140625" style="5" customWidth="1"/>
    <col min="5" max="5" width="11.33203125" style="4" customWidth="1"/>
    <col min="6" max="6" width="13.33203125" style="4" customWidth="1"/>
    <col min="7" max="16384" width="9.109375" style="8"/>
  </cols>
  <sheetData>
    <row r="1" spans="1:6" s="28" customFormat="1" ht="12" x14ac:dyDescent="0.25">
      <c r="A1" s="25" t="s">
        <v>0</v>
      </c>
      <c r="B1" s="26" t="s">
        <v>1</v>
      </c>
      <c r="C1" s="27" t="s">
        <v>2</v>
      </c>
      <c r="D1" s="27" t="s">
        <v>3</v>
      </c>
      <c r="E1" s="27" t="s">
        <v>4</v>
      </c>
      <c r="F1" s="27" t="s">
        <v>11</v>
      </c>
    </row>
    <row r="2" spans="1:6" s="33" customFormat="1" ht="12.6" thickBot="1" x14ac:dyDescent="0.3">
      <c r="A2" s="29"/>
      <c r="B2" s="30"/>
      <c r="C2" s="31"/>
      <c r="D2" s="32" t="s">
        <v>16</v>
      </c>
      <c r="E2" s="32" t="s">
        <v>10</v>
      </c>
      <c r="F2" s="32" t="s">
        <v>10</v>
      </c>
    </row>
    <row r="3" spans="1:6" ht="12" x14ac:dyDescent="0.25">
      <c r="A3" s="1"/>
      <c r="B3" s="9"/>
      <c r="C3" s="7"/>
    </row>
    <row r="4" spans="1:6" ht="12.6" thickBot="1" x14ac:dyDescent="0.3">
      <c r="A4" s="34" t="s">
        <v>17</v>
      </c>
      <c r="B4" s="35" t="s">
        <v>20</v>
      </c>
      <c r="C4" s="36"/>
      <c r="D4" s="37"/>
      <c r="E4" s="57"/>
      <c r="F4" s="36"/>
    </row>
    <row r="5" spans="1:6" ht="12" thickTop="1" x14ac:dyDescent="0.2">
      <c r="A5" s="1"/>
      <c r="E5" s="58"/>
    </row>
    <row r="6" spans="1:6" ht="34.200000000000003" x14ac:dyDescent="0.2">
      <c r="A6" s="1">
        <v>1</v>
      </c>
      <c r="B6" s="12" t="s">
        <v>57</v>
      </c>
      <c r="C6" s="13" t="s">
        <v>5</v>
      </c>
      <c r="D6" s="4">
        <v>849</v>
      </c>
      <c r="E6" s="65"/>
      <c r="F6" s="59">
        <f>E6*D6</f>
        <v>0</v>
      </c>
    </row>
    <row r="7" spans="1:6" x14ac:dyDescent="0.2">
      <c r="A7" s="1"/>
      <c r="B7" s="12"/>
      <c r="C7" s="13"/>
      <c r="E7" s="65"/>
      <c r="F7" s="59"/>
    </row>
    <row r="8" spans="1:6" s="14" customFormat="1" ht="34.200000000000003" x14ac:dyDescent="0.2">
      <c r="A8" s="1">
        <v>2</v>
      </c>
      <c r="B8" s="12" t="s">
        <v>34</v>
      </c>
      <c r="C8" s="4"/>
      <c r="D8" s="5"/>
      <c r="E8" s="66"/>
      <c r="F8" s="59"/>
    </row>
    <row r="9" spans="1:6" s="14" customFormat="1" x14ac:dyDescent="0.2">
      <c r="A9" s="1"/>
      <c r="B9" s="15" t="s">
        <v>62</v>
      </c>
      <c r="C9" s="13" t="s">
        <v>36</v>
      </c>
      <c r="D9" s="5">
        <v>6</v>
      </c>
      <c r="E9" s="65"/>
      <c r="F9" s="59">
        <f t="shared" ref="F9:F49" si="0">E9*D9</f>
        <v>0</v>
      </c>
    </row>
    <row r="10" spans="1:6" s="14" customFormat="1" x14ac:dyDescent="0.2">
      <c r="A10" s="1"/>
      <c r="B10" s="12"/>
      <c r="C10" s="13"/>
      <c r="D10" s="5"/>
      <c r="E10" s="65"/>
      <c r="F10" s="59"/>
    </row>
    <row r="11" spans="1:6" ht="38.25" customHeight="1" x14ac:dyDescent="0.2">
      <c r="A11" s="1">
        <v>3</v>
      </c>
      <c r="B11" s="12" t="s">
        <v>45</v>
      </c>
      <c r="C11" s="13" t="s">
        <v>36</v>
      </c>
      <c r="D11" s="5">
        <v>3</v>
      </c>
      <c r="E11" s="65"/>
      <c r="F11" s="59">
        <f t="shared" si="0"/>
        <v>0</v>
      </c>
    </row>
    <row r="12" spans="1:6" x14ac:dyDescent="0.2">
      <c r="A12" s="1"/>
      <c r="B12" s="12"/>
      <c r="C12" s="13"/>
      <c r="E12" s="65"/>
      <c r="F12" s="59"/>
    </row>
    <row r="13" spans="1:6" x14ac:dyDescent="0.2">
      <c r="A13" s="1">
        <v>4</v>
      </c>
      <c r="B13" s="12" t="s">
        <v>63</v>
      </c>
      <c r="C13" s="13"/>
      <c r="D13" s="4"/>
      <c r="E13" s="65"/>
      <c r="F13" s="59"/>
    </row>
    <row r="14" spans="1:6" ht="22.8" x14ac:dyDescent="0.2">
      <c r="A14" s="1"/>
      <c r="B14" s="15" t="s">
        <v>64</v>
      </c>
      <c r="C14" s="13" t="s">
        <v>8</v>
      </c>
      <c r="D14" s="4">
        <v>2</v>
      </c>
      <c r="E14" s="65"/>
      <c r="F14" s="59">
        <f t="shared" ref="F14" si="1">E14*D14</f>
        <v>0</v>
      </c>
    </row>
    <row r="15" spans="1:6" ht="22.8" x14ac:dyDescent="0.2">
      <c r="A15" s="1"/>
      <c r="B15" s="15" t="s">
        <v>81</v>
      </c>
      <c r="C15" s="13" t="s">
        <v>8</v>
      </c>
      <c r="D15" s="4">
        <v>9</v>
      </c>
      <c r="E15" s="65"/>
      <c r="F15" s="59">
        <f t="shared" ref="F15:F16" si="2">E15*D15</f>
        <v>0</v>
      </c>
    </row>
    <row r="16" spans="1:6" x14ac:dyDescent="0.2">
      <c r="A16" s="1"/>
      <c r="B16" s="15" t="s">
        <v>80</v>
      </c>
      <c r="C16" s="13" t="s">
        <v>36</v>
      </c>
      <c r="D16" s="4">
        <v>2</v>
      </c>
      <c r="E16" s="65"/>
      <c r="F16" s="59">
        <f t="shared" si="2"/>
        <v>0</v>
      </c>
    </row>
    <row r="17" spans="1:6" x14ac:dyDescent="0.2">
      <c r="A17" s="1"/>
      <c r="B17" s="15" t="s">
        <v>66</v>
      </c>
      <c r="C17" s="13" t="s">
        <v>36</v>
      </c>
      <c r="D17" s="4">
        <v>1</v>
      </c>
      <c r="E17" s="65"/>
      <c r="F17" s="59">
        <f t="shared" ref="F17:F19" si="3">E17*D17</f>
        <v>0</v>
      </c>
    </row>
    <row r="18" spans="1:6" x14ac:dyDescent="0.2">
      <c r="A18" s="1"/>
      <c r="B18" s="15" t="s">
        <v>65</v>
      </c>
      <c r="C18" s="13" t="s">
        <v>36</v>
      </c>
      <c r="D18" s="4">
        <v>1</v>
      </c>
      <c r="E18" s="65"/>
      <c r="F18" s="59">
        <f t="shared" si="3"/>
        <v>0</v>
      </c>
    </row>
    <row r="19" spans="1:6" x14ac:dyDescent="0.2">
      <c r="A19" s="1"/>
      <c r="B19" s="15" t="s">
        <v>67</v>
      </c>
      <c r="C19" s="13" t="s">
        <v>36</v>
      </c>
      <c r="D19" s="4">
        <v>1</v>
      </c>
      <c r="E19" s="65"/>
      <c r="F19" s="59">
        <f t="shared" si="3"/>
        <v>0</v>
      </c>
    </row>
    <row r="20" spans="1:6" x14ac:dyDescent="0.2">
      <c r="A20" s="1"/>
      <c r="B20" s="12"/>
      <c r="C20" s="13"/>
      <c r="E20" s="65"/>
      <c r="F20" s="59"/>
    </row>
    <row r="21" spans="1:6" ht="22.8" x14ac:dyDescent="0.2">
      <c r="A21" s="1">
        <v>5</v>
      </c>
      <c r="B21" s="12" t="s">
        <v>35</v>
      </c>
      <c r="C21" s="13"/>
      <c r="E21" s="65"/>
      <c r="F21" s="59"/>
    </row>
    <row r="22" spans="1:6" ht="22.8" x14ac:dyDescent="0.2">
      <c r="A22" s="1"/>
      <c r="B22" s="15" t="s">
        <v>82</v>
      </c>
      <c r="C22" s="13" t="s">
        <v>8</v>
      </c>
      <c r="D22" s="5">
        <v>39</v>
      </c>
      <c r="E22" s="65"/>
      <c r="F22" s="59">
        <f t="shared" si="0"/>
        <v>0</v>
      </c>
    </row>
    <row r="23" spans="1:6" ht="34.200000000000003" x14ac:dyDescent="0.2">
      <c r="A23" s="1"/>
      <c r="B23" s="15" t="s">
        <v>58</v>
      </c>
      <c r="C23" s="13" t="s">
        <v>8</v>
      </c>
      <c r="D23" s="5">
        <v>9</v>
      </c>
      <c r="E23" s="65"/>
      <c r="F23" s="59">
        <f t="shared" ref="F23" si="4">E23*D23</f>
        <v>0</v>
      </c>
    </row>
    <row r="24" spans="1:6" x14ac:dyDescent="0.2">
      <c r="A24" s="1"/>
      <c r="B24" s="12"/>
      <c r="C24" s="13"/>
      <c r="E24" s="65"/>
      <c r="F24" s="59"/>
    </row>
    <row r="25" spans="1:6" ht="22.8" x14ac:dyDescent="0.2">
      <c r="A25" s="1">
        <v>6</v>
      </c>
      <c r="B25" s="12" t="s">
        <v>83</v>
      </c>
      <c r="C25" s="8"/>
      <c r="D25" s="8"/>
      <c r="E25" s="8"/>
      <c r="F25" s="8"/>
    </row>
    <row r="26" spans="1:6" ht="22.8" x14ac:dyDescent="0.2">
      <c r="A26" s="1"/>
      <c r="B26" s="15" t="s">
        <v>59</v>
      </c>
      <c r="C26" s="13" t="s">
        <v>8</v>
      </c>
      <c r="D26" s="5">
        <v>3</v>
      </c>
      <c r="E26" s="65"/>
      <c r="F26" s="59">
        <f t="shared" ref="F26:F30" si="5">E26*D26</f>
        <v>0</v>
      </c>
    </row>
    <row r="27" spans="1:6" ht="24.75" customHeight="1" x14ac:dyDescent="0.2">
      <c r="A27" s="1"/>
      <c r="B27" s="15" t="s">
        <v>60</v>
      </c>
      <c r="C27" s="13" t="s">
        <v>8</v>
      </c>
      <c r="D27" s="5">
        <v>3</v>
      </c>
      <c r="E27" s="65"/>
      <c r="F27" s="59">
        <f t="shared" si="5"/>
        <v>0</v>
      </c>
    </row>
    <row r="28" spans="1:6" ht="25.5" customHeight="1" x14ac:dyDescent="0.2">
      <c r="A28" s="1"/>
      <c r="B28" s="15" t="s">
        <v>84</v>
      </c>
      <c r="C28" s="13" t="s">
        <v>8</v>
      </c>
      <c r="D28" s="5">
        <v>1</v>
      </c>
      <c r="E28" s="65"/>
      <c r="F28" s="59">
        <f t="shared" ref="F28" si="6">E28*D28</f>
        <v>0</v>
      </c>
    </row>
    <row r="29" spans="1:6" ht="22.8" x14ac:dyDescent="0.2">
      <c r="A29" s="1"/>
      <c r="B29" s="15" t="s">
        <v>46</v>
      </c>
      <c r="C29" s="13" t="s">
        <v>8</v>
      </c>
      <c r="D29" s="5">
        <v>3</v>
      </c>
      <c r="E29" s="65"/>
      <c r="F29" s="59">
        <f t="shared" si="5"/>
        <v>0</v>
      </c>
    </row>
    <row r="30" spans="1:6" ht="22.8" x14ac:dyDescent="0.2">
      <c r="A30" s="1"/>
      <c r="B30" s="15" t="s">
        <v>68</v>
      </c>
      <c r="C30" s="13" t="s">
        <v>8</v>
      </c>
      <c r="D30" s="5">
        <v>9</v>
      </c>
      <c r="E30" s="65"/>
      <c r="F30" s="59">
        <f t="shared" si="5"/>
        <v>0</v>
      </c>
    </row>
    <row r="31" spans="1:6" ht="24.75" customHeight="1" x14ac:dyDescent="0.2">
      <c r="A31" s="1"/>
      <c r="B31" s="15" t="s">
        <v>102</v>
      </c>
      <c r="C31" s="13" t="s">
        <v>8</v>
      </c>
      <c r="D31" s="5">
        <v>7</v>
      </c>
      <c r="E31" s="65"/>
      <c r="F31" s="59">
        <f t="shared" ref="F31" si="7">E31*D31</f>
        <v>0</v>
      </c>
    </row>
    <row r="32" spans="1:6" x14ac:dyDescent="0.2">
      <c r="A32" s="1"/>
      <c r="B32" s="12"/>
      <c r="C32" s="13"/>
      <c r="E32" s="65"/>
      <c r="F32" s="59"/>
    </row>
    <row r="33" spans="1:6" ht="34.200000000000003" x14ac:dyDescent="0.2">
      <c r="A33" s="1">
        <v>7</v>
      </c>
      <c r="B33" s="12" t="s">
        <v>85</v>
      </c>
      <c r="C33" s="13" t="s">
        <v>36</v>
      </c>
      <c r="D33" s="5">
        <v>3</v>
      </c>
      <c r="E33" s="65"/>
      <c r="F33" s="59">
        <f t="shared" si="0"/>
        <v>0</v>
      </c>
    </row>
    <row r="34" spans="1:6" x14ac:dyDescent="0.2">
      <c r="A34" s="1"/>
      <c r="B34" s="12"/>
      <c r="C34" s="13"/>
      <c r="E34" s="65"/>
      <c r="F34" s="59"/>
    </row>
    <row r="35" spans="1:6" x14ac:dyDescent="0.2">
      <c r="A35" s="1">
        <v>8</v>
      </c>
      <c r="B35" s="12" t="s">
        <v>56</v>
      </c>
      <c r="C35" s="8"/>
      <c r="D35" s="8"/>
      <c r="E35" s="8"/>
      <c r="F35" s="8"/>
    </row>
    <row r="36" spans="1:6" ht="57" x14ac:dyDescent="0.2">
      <c r="A36" s="1"/>
      <c r="B36" s="15" t="s">
        <v>86</v>
      </c>
      <c r="C36" s="13" t="s">
        <v>36</v>
      </c>
      <c r="D36" s="5">
        <v>3</v>
      </c>
      <c r="E36" s="65"/>
      <c r="F36" s="59">
        <f>E36*D36</f>
        <v>0</v>
      </c>
    </row>
    <row r="37" spans="1:6" x14ac:dyDescent="0.2">
      <c r="A37" s="1"/>
      <c r="B37" s="12"/>
      <c r="C37" s="13"/>
      <c r="E37" s="65"/>
      <c r="F37" s="59"/>
    </row>
    <row r="38" spans="1:6" x14ac:dyDescent="0.2">
      <c r="A38" s="1">
        <v>9</v>
      </c>
      <c r="B38" s="12" t="s">
        <v>31</v>
      </c>
      <c r="C38" s="13"/>
      <c r="E38" s="65"/>
      <c r="F38" s="59"/>
    </row>
    <row r="39" spans="1:6" x14ac:dyDescent="0.2">
      <c r="A39" s="1"/>
      <c r="B39" s="15" t="s">
        <v>43</v>
      </c>
      <c r="C39" s="13" t="s">
        <v>5</v>
      </c>
      <c r="D39" s="5">
        <v>5</v>
      </c>
      <c r="E39" s="65"/>
      <c r="F39" s="59">
        <f t="shared" si="0"/>
        <v>0</v>
      </c>
    </row>
    <row r="40" spans="1:6" x14ac:dyDescent="0.2">
      <c r="A40" s="1"/>
      <c r="B40" s="15" t="s">
        <v>42</v>
      </c>
      <c r="C40" s="13" t="s">
        <v>5</v>
      </c>
      <c r="D40" s="5">
        <v>10</v>
      </c>
      <c r="E40" s="65"/>
      <c r="F40" s="59">
        <f>E40*D40</f>
        <v>0</v>
      </c>
    </row>
    <row r="41" spans="1:6" x14ac:dyDescent="0.2">
      <c r="A41" s="1"/>
      <c r="B41" s="15" t="s">
        <v>41</v>
      </c>
      <c r="C41" s="13" t="s">
        <v>5</v>
      </c>
      <c r="D41" s="5">
        <v>283</v>
      </c>
      <c r="E41" s="65"/>
      <c r="F41" s="59">
        <f>E41*D41</f>
        <v>0</v>
      </c>
    </row>
    <row r="42" spans="1:6" s="14" customFormat="1" x14ac:dyDescent="0.2">
      <c r="A42" s="1"/>
      <c r="B42" s="12"/>
      <c r="C42" s="13"/>
      <c r="D42" s="4"/>
      <c r="E42" s="65"/>
      <c r="F42" s="59"/>
    </row>
    <row r="43" spans="1:6" s="14" customFormat="1" ht="45.6" x14ac:dyDescent="0.2">
      <c r="A43" s="1">
        <v>10</v>
      </c>
      <c r="B43" s="12" t="s">
        <v>47</v>
      </c>
      <c r="C43" s="13" t="s">
        <v>36</v>
      </c>
      <c r="D43" s="4">
        <v>6</v>
      </c>
      <c r="E43" s="65"/>
      <c r="F43" s="59">
        <f t="shared" ref="F43" si="8">E43*D43</f>
        <v>0</v>
      </c>
    </row>
    <row r="44" spans="1:6" s="14" customFormat="1" x14ac:dyDescent="0.2">
      <c r="A44" s="1"/>
      <c r="B44" s="12"/>
      <c r="C44" s="13"/>
      <c r="D44" s="4"/>
      <c r="E44" s="65"/>
      <c r="F44" s="59"/>
    </row>
    <row r="45" spans="1:6" s="14" customFormat="1" x14ac:dyDescent="0.2">
      <c r="A45" s="1">
        <v>11</v>
      </c>
      <c r="B45" s="12" t="s">
        <v>69</v>
      </c>
      <c r="C45" s="13"/>
      <c r="D45" s="4"/>
      <c r="E45" s="65"/>
      <c r="F45" s="59"/>
    </row>
    <row r="46" spans="1:6" s="14" customFormat="1" x14ac:dyDescent="0.2">
      <c r="A46" s="1"/>
      <c r="B46" s="15" t="s">
        <v>87</v>
      </c>
      <c r="C46" s="13" t="s">
        <v>8</v>
      </c>
      <c r="D46" s="4">
        <v>20</v>
      </c>
      <c r="E46" s="65"/>
      <c r="F46" s="59">
        <f t="shared" ref="F46" si="9">E46*D46</f>
        <v>0</v>
      </c>
    </row>
    <row r="47" spans="1:6" s="14" customFormat="1" ht="45.6" x14ac:dyDescent="0.2">
      <c r="A47" s="1"/>
      <c r="B47" s="15" t="s">
        <v>88</v>
      </c>
      <c r="C47" s="13" t="s">
        <v>36</v>
      </c>
      <c r="D47" s="4">
        <v>1</v>
      </c>
      <c r="E47" s="65"/>
      <c r="F47" s="59">
        <f t="shared" ref="F47" si="10">E47*D47</f>
        <v>0</v>
      </c>
    </row>
    <row r="48" spans="1:6" s="14" customFormat="1" x14ac:dyDescent="0.2">
      <c r="A48" s="1"/>
      <c r="B48" s="15"/>
      <c r="C48" s="13"/>
      <c r="D48" s="4"/>
      <c r="E48" s="65"/>
      <c r="F48" s="59"/>
    </row>
    <row r="49" spans="1:6" s="14" customFormat="1" ht="45.6" x14ac:dyDescent="0.2">
      <c r="A49" s="1">
        <v>12</v>
      </c>
      <c r="B49" s="12" t="s">
        <v>48</v>
      </c>
      <c r="C49" s="13" t="s">
        <v>36</v>
      </c>
      <c r="D49" s="5">
        <v>1</v>
      </c>
      <c r="E49" s="65"/>
      <c r="F49" s="59">
        <f t="shared" si="0"/>
        <v>0</v>
      </c>
    </row>
    <row r="50" spans="1:6" s="14" customFormat="1" x14ac:dyDescent="0.2">
      <c r="A50" s="1"/>
      <c r="B50" s="12"/>
      <c r="C50" s="13"/>
      <c r="D50" s="5"/>
      <c r="E50" s="65"/>
      <c r="F50" s="59"/>
    </row>
    <row r="51" spans="1:6" s="14" customFormat="1" ht="34.200000000000003" x14ac:dyDescent="0.2">
      <c r="A51" s="1">
        <v>13</v>
      </c>
      <c r="B51" s="12" t="s">
        <v>89</v>
      </c>
      <c r="C51" s="13" t="s">
        <v>36</v>
      </c>
      <c r="D51" s="5">
        <v>1</v>
      </c>
      <c r="E51" s="65"/>
      <c r="F51" s="59">
        <f t="shared" ref="F51" si="11">E51*D51</f>
        <v>0</v>
      </c>
    </row>
    <row r="52" spans="1:6" s="14" customFormat="1" x14ac:dyDescent="0.2">
      <c r="A52" s="1"/>
      <c r="B52" s="12"/>
      <c r="C52" s="13"/>
      <c r="D52" s="5"/>
      <c r="E52" s="65"/>
      <c r="F52" s="59"/>
    </row>
    <row r="53" spans="1:6" s="14" customFormat="1" x14ac:dyDescent="0.2">
      <c r="A53" s="4">
        <v>14</v>
      </c>
      <c r="B53" s="14" t="s">
        <v>25</v>
      </c>
      <c r="C53" s="13"/>
      <c r="D53" s="5"/>
      <c r="E53" s="65"/>
      <c r="F53" s="59"/>
    </row>
    <row r="54" spans="1:6" s="14" customFormat="1" ht="45.6" x14ac:dyDescent="0.2">
      <c r="A54" s="1"/>
      <c r="B54" s="15" t="s">
        <v>53</v>
      </c>
      <c r="C54" s="13" t="s">
        <v>36</v>
      </c>
      <c r="D54" s="5">
        <v>1</v>
      </c>
      <c r="E54" s="65"/>
      <c r="F54" s="59">
        <f t="shared" ref="F54" si="12">E54*D54</f>
        <v>0</v>
      </c>
    </row>
    <row r="55" spans="1:6" s="14" customFormat="1" ht="12" thickBot="1" x14ac:dyDescent="0.25">
      <c r="A55" s="38"/>
      <c r="B55" s="39"/>
      <c r="C55" s="40"/>
      <c r="D55" s="37"/>
      <c r="E55" s="67"/>
      <c r="F55" s="60"/>
    </row>
    <row r="56" spans="1:6" s="14" customFormat="1" ht="12.6" thickTop="1" x14ac:dyDescent="0.2">
      <c r="A56" s="1"/>
      <c r="B56" s="16" t="s">
        <v>13</v>
      </c>
      <c r="C56" s="13"/>
      <c r="D56" s="5"/>
      <c r="E56" s="65"/>
      <c r="F56" s="59">
        <f>SUM(F6:F55)</f>
        <v>0</v>
      </c>
    </row>
    <row r="57" spans="1:6" s="20" customFormat="1" ht="12" x14ac:dyDescent="0.25">
      <c r="A57" s="1"/>
      <c r="B57" s="17"/>
      <c r="C57" s="18"/>
      <c r="D57" s="19"/>
      <c r="E57" s="68"/>
      <c r="F57" s="18"/>
    </row>
    <row r="58" spans="1:6" s="21" customFormat="1" ht="12.6" thickBot="1" x14ac:dyDescent="0.3">
      <c r="A58" s="34" t="s">
        <v>18</v>
      </c>
      <c r="B58" s="41" t="s">
        <v>21</v>
      </c>
      <c r="C58" s="42"/>
      <c r="D58" s="43"/>
      <c r="E58" s="69"/>
      <c r="F58" s="42"/>
    </row>
    <row r="59" spans="1:6" ht="62.25" customHeight="1" thickTop="1" x14ac:dyDescent="0.2">
      <c r="A59" s="1">
        <v>1</v>
      </c>
      <c r="B59" s="12" t="s">
        <v>70</v>
      </c>
      <c r="C59" s="13" t="s">
        <v>5</v>
      </c>
      <c r="D59" s="5">
        <v>849</v>
      </c>
      <c r="E59" s="65"/>
      <c r="F59" s="59">
        <f t="shared" ref="F59:F76" si="13">E59*D59</f>
        <v>0</v>
      </c>
    </row>
    <row r="60" spans="1:6" x14ac:dyDescent="0.2">
      <c r="A60" s="1"/>
      <c r="B60" s="12"/>
      <c r="C60" s="13"/>
      <c r="E60" s="65"/>
      <c r="F60" s="59"/>
    </row>
    <row r="61" spans="1:6" ht="45.6" x14ac:dyDescent="0.2">
      <c r="A61" s="1">
        <v>2</v>
      </c>
      <c r="B61" s="12" t="s">
        <v>71</v>
      </c>
      <c r="C61" s="8"/>
      <c r="E61" s="70"/>
      <c r="F61" s="5"/>
    </row>
    <row r="62" spans="1:6" x14ac:dyDescent="0.2">
      <c r="A62" s="1"/>
      <c r="B62" s="15" t="s">
        <v>49</v>
      </c>
      <c r="C62" s="13" t="s">
        <v>36</v>
      </c>
      <c r="D62" s="5">
        <v>3</v>
      </c>
      <c r="E62" s="65"/>
      <c r="F62" s="59">
        <f>E62*D62</f>
        <v>0</v>
      </c>
    </row>
    <row r="63" spans="1:6" x14ac:dyDescent="0.2">
      <c r="A63" s="1"/>
      <c r="B63" s="15" t="s">
        <v>61</v>
      </c>
      <c r="C63" s="13" t="s">
        <v>36</v>
      </c>
      <c r="D63" s="5">
        <v>3</v>
      </c>
      <c r="E63" s="65"/>
      <c r="F63" s="59">
        <f>E63*D63</f>
        <v>0</v>
      </c>
    </row>
    <row r="64" spans="1:6" x14ac:dyDescent="0.2">
      <c r="A64" s="1"/>
      <c r="B64" s="73"/>
      <c r="C64" s="13"/>
      <c r="E64" s="65"/>
      <c r="F64" s="59"/>
    </row>
    <row r="65" spans="1:8" ht="36.75" customHeight="1" x14ac:dyDescent="0.2">
      <c r="A65" s="1">
        <v>3</v>
      </c>
      <c r="B65" s="12" t="s">
        <v>50</v>
      </c>
      <c r="C65" s="13" t="s">
        <v>36</v>
      </c>
      <c r="D65" s="5">
        <v>3</v>
      </c>
      <c r="E65" s="65"/>
      <c r="F65" s="59">
        <f t="shared" si="13"/>
        <v>0</v>
      </c>
    </row>
    <row r="66" spans="1:8" x14ac:dyDescent="0.2">
      <c r="A66" s="1"/>
      <c r="B66" s="73"/>
      <c r="E66" s="65"/>
      <c r="F66" s="59"/>
    </row>
    <row r="67" spans="1:8" ht="57" x14ac:dyDescent="0.2">
      <c r="A67" s="1">
        <v>4</v>
      </c>
      <c r="B67" s="22" t="s">
        <v>103</v>
      </c>
      <c r="C67" s="13" t="s">
        <v>36</v>
      </c>
      <c r="D67" s="5">
        <v>1</v>
      </c>
      <c r="E67" s="65"/>
      <c r="F67" s="59">
        <f t="shared" si="13"/>
        <v>0</v>
      </c>
    </row>
    <row r="68" spans="1:8" x14ac:dyDescent="0.2">
      <c r="A68" s="1"/>
      <c r="B68" s="73"/>
      <c r="C68" s="13"/>
      <c r="E68" s="65"/>
      <c r="F68" s="59"/>
    </row>
    <row r="69" spans="1:8" ht="22.8" x14ac:dyDescent="0.2">
      <c r="A69" s="1">
        <v>5</v>
      </c>
      <c r="B69" s="12" t="s">
        <v>54</v>
      </c>
      <c r="C69" s="13"/>
      <c r="E69" s="65"/>
      <c r="F69" s="59"/>
    </row>
    <row r="70" spans="1:8" ht="22.8" x14ac:dyDescent="0.2">
      <c r="A70" s="1"/>
      <c r="B70" s="15" t="s">
        <v>55</v>
      </c>
      <c r="C70" s="13" t="s">
        <v>36</v>
      </c>
      <c r="D70" s="5">
        <v>6</v>
      </c>
      <c r="E70" s="65"/>
      <c r="F70" s="59">
        <f>E70*D70</f>
        <v>0</v>
      </c>
    </row>
    <row r="71" spans="1:8" x14ac:dyDescent="0.2">
      <c r="A71" s="1"/>
      <c r="B71" s="73"/>
      <c r="C71" s="13"/>
      <c r="E71" s="65"/>
      <c r="F71" s="59"/>
    </row>
    <row r="72" spans="1:8" ht="34.200000000000003" x14ac:dyDescent="0.2">
      <c r="A72" s="1">
        <v>6</v>
      </c>
      <c r="B72" s="12" t="s">
        <v>90</v>
      </c>
      <c r="C72" s="13" t="s">
        <v>36</v>
      </c>
      <c r="D72" s="5">
        <v>3</v>
      </c>
      <c r="E72" s="65"/>
      <c r="F72" s="59">
        <f t="shared" si="13"/>
        <v>0</v>
      </c>
    </row>
    <row r="73" spans="1:8" x14ac:dyDescent="0.2">
      <c r="A73" s="1"/>
      <c r="B73" s="12"/>
      <c r="C73" s="13"/>
      <c r="E73" s="65"/>
      <c r="F73" s="59"/>
    </row>
    <row r="74" spans="1:8" ht="34.200000000000003" x14ac:dyDescent="0.25">
      <c r="A74" s="1">
        <v>7</v>
      </c>
      <c r="B74" s="12" t="s">
        <v>91</v>
      </c>
      <c r="C74" s="13" t="s">
        <v>5</v>
      </c>
      <c r="D74" s="5">
        <v>283</v>
      </c>
      <c r="E74" s="65"/>
      <c r="F74" s="59">
        <f t="shared" si="13"/>
        <v>0</v>
      </c>
      <c r="H74"/>
    </row>
    <row r="75" spans="1:8" x14ac:dyDescent="0.2">
      <c r="A75" s="1"/>
      <c r="B75" s="12"/>
      <c r="C75" s="13"/>
      <c r="E75" s="65"/>
      <c r="F75" s="59">
        <f t="shared" si="13"/>
        <v>0</v>
      </c>
    </row>
    <row r="76" spans="1:8" ht="45.6" x14ac:dyDescent="0.2">
      <c r="A76" s="1">
        <v>8</v>
      </c>
      <c r="B76" s="12" t="s">
        <v>92</v>
      </c>
      <c r="C76" s="13" t="s">
        <v>8</v>
      </c>
      <c r="D76" s="5">
        <v>1</v>
      </c>
      <c r="E76" s="65"/>
      <c r="F76" s="59">
        <f t="shared" si="13"/>
        <v>0</v>
      </c>
    </row>
    <row r="77" spans="1:8" x14ac:dyDescent="0.2">
      <c r="A77" s="1"/>
      <c r="B77" s="12"/>
      <c r="C77" s="13"/>
      <c r="E77" s="65"/>
      <c r="F77" s="59"/>
    </row>
    <row r="78" spans="1:8" ht="22.8" x14ac:dyDescent="0.2">
      <c r="A78" s="1">
        <v>9</v>
      </c>
      <c r="B78" s="22" t="s">
        <v>51</v>
      </c>
      <c r="C78" s="13"/>
      <c r="E78" s="65"/>
      <c r="F78" s="59"/>
    </row>
    <row r="79" spans="1:8" s="14" customFormat="1" x14ac:dyDescent="0.2">
      <c r="A79" s="1"/>
      <c r="B79" s="77" t="s">
        <v>44</v>
      </c>
      <c r="C79" s="13" t="s">
        <v>36</v>
      </c>
      <c r="D79" s="4">
        <v>2</v>
      </c>
      <c r="E79" s="65"/>
      <c r="F79" s="59">
        <f t="shared" ref="F79" si="14">E79*D79</f>
        <v>0</v>
      </c>
    </row>
    <row r="80" spans="1:8" s="14" customFormat="1" x14ac:dyDescent="0.2">
      <c r="A80" s="1"/>
      <c r="B80" s="77" t="s">
        <v>93</v>
      </c>
      <c r="C80" s="13" t="s">
        <v>36</v>
      </c>
      <c r="D80" s="4">
        <v>6</v>
      </c>
      <c r="E80" s="65"/>
      <c r="F80" s="59">
        <f t="shared" ref="F80" si="15">E80*D80</f>
        <v>0</v>
      </c>
    </row>
    <row r="81" spans="1:6" x14ac:dyDescent="0.2">
      <c r="A81" s="1"/>
      <c r="B81" s="74"/>
      <c r="C81" s="13"/>
      <c r="E81" s="65"/>
      <c r="F81" s="59"/>
    </row>
    <row r="82" spans="1:6" s="14" customFormat="1" ht="34.200000000000003" x14ac:dyDescent="0.2">
      <c r="A82" s="1">
        <v>10</v>
      </c>
      <c r="B82" s="22" t="s">
        <v>72</v>
      </c>
      <c r="C82" s="4" t="s">
        <v>36</v>
      </c>
      <c r="D82" s="5">
        <v>1</v>
      </c>
      <c r="E82" s="65"/>
      <c r="F82" s="59">
        <f t="shared" ref="F82:F99" si="16">E82*D82</f>
        <v>0</v>
      </c>
    </row>
    <row r="83" spans="1:6" s="14" customFormat="1" x14ac:dyDescent="0.2">
      <c r="A83" s="1"/>
      <c r="B83" s="74"/>
      <c r="C83" s="4"/>
      <c r="D83" s="5"/>
      <c r="E83" s="65"/>
      <c r="F83" s="59"/>
    </row>
    <row r="84" spans="1:6" s="14" customFormat="1" ht="57" x14ac:dyDescent="0.2">
      <c r="A84" s="1">
        <v>11</v>
      </c>
      <c r="B84" s="22" t="s">
        <v>52</v>
      </c>
      <c r="C84" s="4" t="s">
        <v>36</v>
      </c>
      <c r="D84" s="5">
        <v>6</v>
      </c>
      <c r="E84" s="65"/>
      <c r="F84" s="59">
        <f t="shared" si="16"/>
        <v>0</v>
      </c>
    </row>
    <row r="85" spans="1:6" s="14" customFormat="1" x14ac:dyDescent="0.2">
      <c r="A85" s="1"/>
      <c r="B85" s="74"/>
      <c r="C85" s="4"/>
      <c r="D85" s="5"/>
      <c r="E85" s="65"/>
      <c r="F85" s="59"/>
    </row>
    <row r="86" spans="1:6" s="14" customFormat="1" ht="45.6" x14ac:dyDescent="0.2">
      <c r="A86" s="1">
        <v>12</v>
      </c>
      <c r="B86" s="22" t="s">
        <v>94</v>
      </c>
      <c r="C86" s="4" t="s">
        <v>36</v>
      </c>
      <c r="D86" s="5">
        <v>6</v>
      </c>
      <c r="E86" s="65"/>
      <c r="F86" s="59">
        <f t="shared" si="16"/>
        <v>0</v>
      </c>
    </row>
    <row r="87" spans="1:6" s="14" customFormat="1" x14ac:dyDescent="0.2">
      <c r="A87" s="1"/>
      <c r="B87" s="22"/>
      <c r="C87" s="4"/>
      <c r="D87" s="5"/>
      <c r="E87" s="65"/>
      <c r="F87" s="59"/>
    </row>
    <row r="88" spans="1:6" s="14" customFormat="1" x14ac:dyDescent="0.2">
      <c r="A88" s="1">
        <v>13</v>
      </c>
      <c r="B88" s="22" t="s">
        <v>95</v>
      </c>
      <c r="C88" s="4"/>
      <c r="D88" s="5"/>
      <c r="E88" s="65"/>
      <c r="F88" s="59"/>
    </row>
    <row r="89" spans="1:6" s="14" customFormat="1" ht="57" x14ac:dyDescent="0.2">
      <c r="A89" s="1"/>
      <c r="B89" s="77" t="s">
        <v>96</v>
      </c>
      <c r="C89" s="4" t="s">
        <v>36</v>
      </c>
      <c r="D89" s="5">
        <v>1</v>
      </c>
      <c r="E89" s="65"/>
      <c r="F89" s="59">
        <f t="shared" ref="F89" si="17">E89*D89</f>
        <v>0</v>
      </c>
    </row>
    <row r="90" spans="1:6" s="14" customFormat="1" ht="22.8" x14ac:dyDescent="0.2">
      <c r="A90" s="1"/>
      <c r="B90" s="77" t="s">
        <v>97</v>
      </c>
      <c r="C90" s="4" t="s">
        <v>36</v>
      </c>
      <c r="D90" s="5">
        <v>2</v>
      </c>
      <c r="E90" s="65"/>
      <c r="F90" s="59">
        <f t="shared" ref="F90" si="18">E90*D90</f>
        <v>0</v>
      </c>
    </row>
    <row r="91" spans="1:6" s="14" customFormat="1" ht="34.200000000000003" x14ac:dyDescent="0.2">
      <c r="A91" s="1"/>
      <c r="B91" s="77" t="s">
        <v>104</v>
      </c>
      <c r="C91" s="4" t="s">
        <v>36</v>
      </c>
      <c r="D91" s="5">
        <v>2</v>
      </c>
      <c r="E91" s="65"/>
      <c r="F91" s="59">
        <f t="shared" ref="F91" si="19">E91*D91</f>
        <v>0</v>
      </c>
    </row>
    <row r="92" spans="1:6" s="14" customFormat="1" x14ac:dyDescent="0.2">
      <c r="A92" s="1"/>
      <c r="B92" s="22"/>
      <c r="C92" s="4"/>
      <c r="D92" s="5"/>
      <c r="E92" s="65"/>
      <c r="F92" s="59"/>
    </row>
    <row r="93" spans="1:6" s="14" customFormat="1" ht="57" x14ac:dyDescent="0.2">
      <c r="A93" s="1">
        <v>14</v>
      </c>
      <c r="B93" s="22" t="s">
        <v>98</v>
      </c>
      <c r="C93" s="4" t="s">
        <v>36</v>
      </c>
      <c r="D93" s="5">
        <v>1</v>
      </c>
      <c r="E93" s="65"/>
      <c r="F93" s="59">
        <f t="shared" ref="F93" si="20">E93*D93</f>
        <v>0</v>
      </c>
    </row>
    <row r="94" spans="1:6" s="14" customFormat="1" x14ac:dyDescent="0.2">
      <c r="A94" s="1"/>
      <c r="B94" s="22"/>
      <c r="C94" s="4"/>
      <c r="D94" s="5"/>
      <c r="E94" s="65"/>
      <c r="F94" s="59"/>
    </row>
    <row r="95" spans="1:6" s="14" customFormat="1" ht="57" x14ac:dyDescent="0.2">
      <c r="A95" s="1">
        <v>15</v>
      </c>
      <c r="B95" s="22" t="s">
        <v>99</v>
      </c>
      <c r="C95" s="4" t="s">
        <v>36</v>
      </c>
      <c r="D95" s="5">
        <v>1</v>
      </c>
      <c r="E95" s="65"/>
      <c r="F95" s="59">
        <f t="shared" ref="F95" si="21">E95*D95</f>
        <v>0</v>
      </c>
    </row>
    <row r="96" spans="1:6" s="14" customFormat="1" x14ac:dyDescent="0.2">
      <c r="A96" s="1"/>
      <c r="B96" s="22"/>
      <c r="C96" s="4"/>
      <c r="D96" s="5"/>
      <c r="E96" s="65"/>
      <c r="F96" s="59"/>
    </row>
    <row r="97" spans="1:6" s="14" customFormat="1" ht="34.200000000000003" x14ac:dyDescent="0.2">
      <c r="A97" s="1">
        <v>16</v>
      </c>
      <c r="B97" s="22" t="s">
        <v>73</v>
      </c>
      <c r="C97" s="4" t="s">
        <v>36</v>
      </c>
      <c r="D97" s="5">
        <v>1</v>
      </c>
      <c r="E97" s="65"/>
      <c r="F97" s="59">
        <f t="shared" ref="F97" si="22">E97*D97</f>
        <v>0</v>
      </c>
    </row>
    <row r="98" spans="1:6" s="14" customFormat="1" x14ac:dyDescent="0.2">
      <c r="A98" s="1"/>
      <c r="B98" s="74"/>
      <c r="C98" s="4"/>
      <c r="D98" s="5"/>
      <c r="E98" s="65"/>
      <c r="F98" s="59"/>
    </row>
    <row r="99" spans="1:6" s="14" customFormat="1" ht="22.8" x14ac:dyDescent="0.2">
      <c r="A99" s="1">
        <v>17</v>
      </c>
      <c r="B99" s="12" t="s">
        <v>100</v>
      </c>
      <c r="C99" s="4" t="s">
        <v>36</v>
      </c>
      <c r="D99" s="5">
        <v>1</v>
      </c>
      <c r="E99" s="65"/>
      <c r="F99" s="59">
        <f t="shared" si="16"/>
        <v>0</v>
      </c>
    </row>
    <row r="100" spans="1:6" x14ac:dyDescent="0.2">
      <c r="A100" s="1"/>
      <c r="B100" s="73"/>
      <c r="C100" s="13"/>
      <c r="E100" s="65"/>
      <c r="F100" s="61"/>
    </row>
    <row r="101" spans="1:6" ht="34.200000000000003" x14ac:dyDescent="0.2">
      <c r="A101" s="1">
        <v>18</v>
      </c>
      <c r="B101" s="22" t="s">
        <v>101</v>
      </c>
      <c r="C101" s="13" t="s">
        <v>6</v>
      </c>
      <c r="D101" s="5">
        <v>10</v>
      </c>
      <c r="E101" s="65"/>
      <c r="F101" s="59">
        <f>ROUNDUP(SUM(F59:F100)*0.1,-2)</f>
        <v>0</v>
      </c>
    </row>
    <row r="102" spans="1:6" ht="12" thickBot="1" x14ac:dyDescent="0.25">
      <c r="A102" s="38"/>
      <c r="B102" s="39"/>
      <c r="C102" s="40"/>
      <c r="D102" s="37"/>
      <c r="E102" s="67"/>
      <c r="F102" s="60"/>
    </row>
    <row r="103" spans="1:6" ht="12.6" thickTop="1" x14ac:dyDescent="0.2">
      <c r="A103" s="1"/>
      <c r="B103" s="16" t="s">
        <v>14</v>
      </c>
      <c r="C103" s="13"/>
      <c r="E103" s="65"/>
      <c r="F103" s="59">
        <f>SUM(F59:F101)</f>
        <v>0</v>
      </c>
    </row>
    <row r="104" spans="1:6" x14ac:dyDescent="0.2">
      <c r="A104" s="1"/>
      <c r="E104" s="65"/>
    </row>
    <row r="105" spans="1:6" ht="12" x14ac:dyDescent="0.25">
      <c r="A105" s="1"/>
      <c r="B105" s="6"/>
      <c r="C105" s="56"/>
      <c r="E105" s="65"/>
      <c r="F105" s="59"/>
    </row>
    <row r="106" spans="1:6" ht="12.6" thickBot="1" x14ac:dyDescent="0.3">
      <c r="A106" s="38" t="s">
        <v>19</v>
      </c>
      <c r="B106" s="44" t="s">
        <v>29</v>
      </c>
      <c r="C106" s="45"/>
      <c r="D106" s="37"/>
      <c r="E106" s="67"/>
      <c r="F106" s="36"/>
    </row>
    <row r="107" spans="1:6" ht="13.8" thickTop="1" x14ac:dyDescent="0.25">
      <c r="A107" s="51"/>
      <c r="B107" s="24" t="s">
        <v>26</v>
      </c>
      <c r="C107" s="23"/>
      <c r="D107" s="23"/>
      <c r="E107" s="65"/>
      <c r="F107" s="59"/>
    </row>
    <row r="108" spans="1:6" x14ac:dyDescent="0.2">
      <c r="A108" s="50">
        <v>1</v>
      </c>
      <c r="B108" s="22" t="s">
        <v>74</v>
      </c>
      <c r="C108" s="52" t="s">
        <v>5</v>
      </c>
      <c r="D108" s="5">
        <v>320</v>
      </c>
      <c r="E108" s="71"/>
      <c r="F108" s="59">
        <f>D108*E108</f>
        <v>0</v>
      </c>
    </row>
    <row r="109" spans="1:6" x14ac:dyDescent="0.2">
      <c r="A109" s="50"/>
      <c r="B109" s="22"/>
      <c r="C109" s="52"/>
      <c r="E109" s="71"/>
      <c r="F109" s="59"/>
    </row>
    <row r="110" spans="1:6" x14ac:dyDescent="0.2">
      <c r="A110" s="50">
        <v>2</v>
      </c>
      <c r="B110" s="22" t="s">
        <v>38</v>
      </c>
      <c r="C110" s="52" t="s">
        <v>5</v>
      </c>
      <c r="D110" s="5">
        <v>100</v>
      </c>
      <c r="E110" s="71"/>
      <c r="F110" s="59">
        <f>D110*E110</f>
        <v>0</v>
      </c>
    </row>
    <row r="111" spans="1:6" x14ac:dyDescent="0.2">
      <c r="A111" s="50"/>
      <c r="B111" s="22"/>
      <c r="C111" s="52"/>
      <c r="E111" s="71"/>
      <c r="F111" s="59"/>
    </row>
    <row r="112" spans="1:6" x14ac:dyDescent="0.2">
      <c r="A112" s="50">
        <v>3</v>
      </c>
      <c r="B112" s="22" t="s">
        <v>22</v>
      </c>
      <c r="C112" s="52" t="s">
        <v>5</v>
      </c>
      <c r="D112" s="5">
        <v>20</v>
      </c>
      <c r="E112" s="71"/>
      <c r="F112" s="59">
        <f>D112*E112</f>
        <v>0</v>
      </c>
    </row>
    <row r="113" spans="1:6" x14ac:dyDescent="0.2">
      <c r="A113" s="50"/>
      <c r="B113" s="22"/>
      <c r="C113" s="52"/>
      <c r="E113" s="71"/>
      <c r="F113" s="59"/>
    </row>
    <row r="114" spans="1:6" x14ac:dyDescent="0.2">
      <c r="A114" s="50">
        <v>4</v>
      </c>
      <c r="B114" s="22" t="s">
        <v>75</v>
      </c>
      <c r="C114" s="52" t="s">
        <v>8</v>
      </c>
      <c r="D114" s="5">
        <v>1</v>
      </c>
      <c r="E114" s="71"/>
      <c r="F114" s="59">
        <f>D114*E114</f>
        <v>0</v>
      </c>
    </row>
    <row r="115" spans="1:6" x14ac:dyDescent="0.2">
      <c r="A115" s="50"/>
      <c r="B115" s="22"/>
      <c r="C115" s="52"/>
      <c r="E115" s="71"/>
      <c r="F115" s="59"/>
    </row>
    <row r="116" spans="1:6" x14ac:dyDescent="0.2">
      <c r="A116" s="50">
        <v>5</v>
      </c>
      <c r="B116" s="22" t="s">
        <v>76</v>
      </c>
      <c r="C116" s="52" t="s">
        <v>8</v>
      </c>
      <c r="D116" s="5">
        <v>78</v>
      </c>
      <c r="E116" s="71"/>
      <c r="F116" s="59">
        <f>D116*E116</f>
        <v>0</v>
      </c>
    </row>
    <row r="117" spans="1:6" x14ac:dyDescent="0.2">
      <c r="A117" s="50"/>
      <c r="B117" s="22"/>
      <c r="C117" s="52"/>
      <c r="E117" s="71"/>
      <c r="F117" s="59"/>
    </row>
    <row r="118" spans="1:6" x14ac:dyDescent="0.2">
      <c r="A118" s="50">
        <v>6</v>
      </c>
      <c r="B118" s="22" t="s">
        <v>23</v>
      </c>
      <c r="C118" s="52" t="s">
        <v>36</v>
      </c>
      <c r="D118" s="5">
        <v>1</v>
      </c>
      <c r="E118" s="71"/>
      <c r="F118" s="59">
        <f>D118*E118</f>
        <v>0</v>
      </c>
    </row>
    <row r="119" spans="1:6" x14ac:dyDescent="0.2">
      <c r="A119" s="50"/>
      <c r="B119" s="22"/>
      <c r="C119" s="50"/>
      <c r="E119" s="75"/>
      <c r="F119" s="59"/>
    </row>
    <row r="120" spans="1:6" ht="12" x14ac:dyDescent="0.2">
      <c r="A120" s="76"/>
      <c r="B120" s="22" t="s">
        <v>28</v>
      </c>
      <c r="C120" s="48"/>
      <c r="E120" s="75"/>
      <c r="F120" s="59"/>
    </row>
    <row r="121" spans="1:6" x14ac:dyDescent="0.2">
      <c r="A121" s="50">
        <v>7</v>
      </c>
      <c r="B121" s="22" t="s">
        <v>39</v>
      </c>
      <c r="C121" s="52" t="s">
        <v>5</v>
      </c>
      <c r="D121" s="5">
        <v>320</v>
      </c>
      <c r="E121" s="71"/>
      <c r="F121" s="59">
        <f t="shared" ref="F121:F135" si="23">ROUND(D121*E121,0)</f>
        <v>0</v>
      </c>
    </row>
    <row r="122" spans="1:6" x14ac:dyDescent="0.2">
      <c r="A122" s="50"/>
      <c r="B122" s="22"/>
      <c r="C122" s="52"/>
      <c r="E122" s="71"/>
      <c r="F122" s="59"/>
    </row>
    <row r="123" spans="1:6" x14ac:dyDescent="0.2">
      <c r="A123" s="50">
        <v>8</v>
      </c>
      <c r="B123" s="22" t="s">
        <v>77</v>
      </c>
      <c r="C123" s="52" t="s">
        <v>8</v>
      </c>
      <c r="D123" s="5">
        <v>2</v>
      </c>
      <c r="E123" s="71"/>
      <c r="F123" s="59">
        <f t="shared" si="23"/>
        <v>0</v>
      </c>
    </row>
    <row r="124" spans="1:6" x14ac:dyDescent="0.2">
      <c r="A124" s="50"/>
      <c r="B124" s="22"/>
      <c r="C124" s="52"/>
      <c r="E124" s="71"/>
      <c r="F124" s="59"/>
    </row>
    <row r="125" spans="1:6" x14ac:dyDescent="0.2">
      <c r="A125" s="50">
        <v>9</v>
      </c>
      <c r="B125" s="22" t="s">
        <v>78</v>
      </c>
      <c r="C125" s="52" t="s">
        <v>8</v>
      </c>
      <c r="D125" s="5">
        <v>2</v>
      </c>
      <c r="E125" s="71"/>
      <c r="F125" s="59">
        <f t="shared" ref="F125" si="24">ROUND(D125*E125,0)</f>
        <v>0</v>
      </c>
    </row>
    <row r="126" spans="1:6" x14ac:dyDescent="0.2">
      <c r="A126" s="50"/>
      <c r="B126" s="22"/>
      <c r="C126" s="52"/>
      <c r="E126" s="71"/>
      <c r="F126" s="59"/>
    </row>
    <row r="127" spans="1:6" x14ac:dyDescent="0.2">
      <c r="A127" s="50">
        <v>10</v>
      </c>
      <c r="B127" s="22" t="s">
        <v>79</v>
      </c>
      <c r="C127" s="52" t="s">
        <v>8</v>
      </c>
      <c r="D127" s="5">
        <v>176</v>
      </c>
      <c r="E127" s="71"/>
      <c r="F127" s="59">
        <f t="shared" si="23"/>
        <v>0</v>
      </c>
    </row>
    <row r="128" spans="1:6" x14ac:dyDescent="0.2">
      <c r="A128" s="50"/>
      <c r="B128" s="22"/>
      <c r="C128" s="52"/>
      <c r="E128" s="71"/>
      <c r="F128" s="59"/>
    </row>
    <row r="129" spans="1:6" ht="22.8" x14ac:dyDescent="0.2">
      <c r="A129" s="50">
        <v>11</v>
      </c>
      <c r="B129" s="22" t="s">
        <v>40</v>
      </c>
      <c r="C129" s="52" t="s">
        <v>8</v>
      </c>
      <c r="D129" s="5">
        <v>1</v>
      </c>
      <c r="E129" s="71"/>
      <c r="F129" s="59">
        <f t="shared" si="23"/>
        <v>0</v>
      </c>
    </row>
    <row r="130" spans="1:6" x14ac:dyDescent="0.2">
      <c r="A130" s="50"/>
      <c r="B130" s="22"/>
      <c r="C130" s="52"/>
      <c r="E130" s="71"/>
      <c r="F130" s="59"/>
    </row>
    <row r="131" spans="1:6" x14ac:dyDescent="0.2">
      <c r="A131" s="50">
        <v>12</v>
      </c>
      <c r="B131" s="22" t="s">
        <v>32</v>
      </c>
      <c r="C131" s="52" t="s">
        <v>8</v>
      </c>
      <c r="D131" s="5">
        <v>1</v>
      </c>
      <c r="E131" s="71"/>
      <c r="F131" s="59">
        <f t="shared" si="23"/>
        <v>0</v>
      </c>
    </row>
    <row r="132" spans="1:6" x14ac:dyDescent="0.2">
      <c r="A132" s="50"/>
      <c r="B132" s="22"/>
      <c r="C132" s="52"/>
      <c r="E132" s="71"/>
      <c r="F132" s="59"/>
    </row>
    <row r="133" spans="1:6" ht="22.8" x14ac:dyDescent="0.2">
      <c r="A133" s="50">
        <v>13</v>
      </c>
      <c r="B133" s="22" t="s">
        <v>24</v>
      </c>
      <c r="C133" s="52" t="s">
        <v>8</v>
      </c>
      <c r="D133" s="5">
        <v>1</v>
      </c>
      <c r="E133" s="71"/>
      <c r="F133" s="59">
        <f t="shared" si="23"/>
        <v>0</v>
      </c>
    </row>
    <row r="134" spans="1:6" x14ac:dyDescent="0.2">
      <c r="A134" s="50"/>
      <c r="B134" s="22"/>
      <c r="C134" s="52"/>
      <c r="E134" s="71"/>
      <c r="F134" s="59"/>
    </row>
    <row r="135" spans="1:6" x14ac:dyDescent="0.2">
      <c r="A135" s="50">
        <v>14</v>
      </c>
      <c r="B135" s="22" t="s">
        <v>33</v>
      </c>
      <c r="C135" s="53"/>
      <c r="D135" s="5">
        <v>1</v>
      </c>
      <c r="E135" s="72"/>
      <c r="F135" s="59">
        <f t="shared" si="23"/>
        <v>0</v>
      </c>
    </row>
    <row r="136" spans="1:6" x14ac:dyDescent="0.2">
      <c r="A136" s="50"/>
      <c r="B136" s="22"/>
      <c r="C136" s="53"/>
      <c r="E136" s="72"/>
      <c r="F136" s="59"/>
    </row>
    <row r="137" spans="1:6" ht="45.6" x14ac:dyDescent="0.2">
      <c r="A137" s="50">
        <v>15</v>
      </c>
      <c r="B137" s="22" t="s">
        <v>37</v>
      </c>
      <c r="C137" s="52" t="s">
        <v>6</v>
      </c>
      <c r="D137" s="5">
        <v>10</v>
      </c>
      <c r="E137" s="72"/>
      <c r="F137" s="59">
        <f>ROUNDUP(SUM(F121:F135)*0.1,-2)</f>
        <v>0</v>
      </c>
    </row>
    <row r="138" spans="1:6" ht="12.6" thickBot="1" x14ac:dyDescent="0.3">
      <c r="A138" s="38"/>
      <c r="B138" s="44"/>
      <c r="C138" s="47"/>
      <c r="D138" s="37"/>
      <c r="E138" s="67"/>
      <c r="F138" s="62"/>
    </row>
    <row r="139" spans="1:6" ht="12.6" thickTop="1" x14ac:dyDescent="0.2">
      <c r="A139" s="50"/>
      <c r="B139" s="49" t="s">
        <v>27</v>
      </c>
      <c r="C139" s="48"/>
      <c r="D139" s="50"/>
      <c r="E139" s="50"/>
      <c r="F139" s="59">
        <f>SUM(F108:F137)</f>
        <v>0</v>
      </c>
    </row>
    <row r="140" spans="1:6" ht="12" x14ac:dyDescent="0.25">
      <c r="A140" s="1"/>
      <c r="B140" s="6"/>
      <c r="C140" s="56"/>
      <c r="E140" s="58"/>
      <c r="F140" s="59"/>
    </row>
    <row r="141" spans="1:6" ht="12" x14ac:dyDescent="0.25">
      <c r="A141" s="1"/>
      <c r="B141" s="6"/>
      <c r="C141" s="56"/>
      <c r="E141" s="58"/>
      <c r="F141" s="59"/>
    </row>
    <row r="142" spans="1:6" x14ac:dyDescent="0.2">
      <c r="A142" s="1"/>
      <c r="B142" s="2"/>
      <c r="C142" s="78"/>
      <c r="E142" s="58"/>
    </row>
    <row r="143" spans="1:6" x14ac:dyDescent="0.2">
      <c r="A143" s="1"/>
      <c r="B143" s="2" t="s">
        <v>7</v>
      </c>
      <c r="C143" s="78"/>
      <c r="E143" s="58"/>
    </row>
    <row r="144" spans="1:6" x14ac:dyDescent="0.2">
      <c r="A144" s="1"/>
      <c r="B144" s="22"/>
      <c r="C144" s="56"/>
      <c r="E144" s="58"/>
    </row>
    <row r="145" spans="1:6" x14ac:dyDescent="0.2">
      <c r="A145" s="1" t="s">
        <v>9</v>
      </c>
      <c r="B145" s="22" t="str">
        <f>B4</f>
        <v>DOBAVA KABELSKE OPREME</v>
      </c>
      <c r="C145" s="56"/>
      <c r="E145" s="58"/>
      <c r="F145" s="59">
        <f>F56</f>
        <v>0</v>
      </c>
    </row>
    <row r="146" spans="1:6" x14ac:dyDescent="0.2">
      <c r="A146" s="1" t="s">
        <v>12</v>
      </c>
      <c r="B146" s="22" t="str">
        <f>B58</f>
        <v>POLAGANJE KABLA IN ELEKTROMONTAŽNA DELA</v>
      </c>
      <c r="C146" s="56"/>
      <c r="E146" s="58"/>
      <c r="F146" s="59">
        <f>F103</f>
        <v>0</v>
      </c>
    </row>
    <row r="147" spans="1:6" ht="12" thickBot="1" x14ac:dyDescent="0.25">
      <c r="A147" s="38" t="s">
        <v>15</v>
      </c>
      <c r="B147" s="46" t="str">
        <f>B106</f>
        <v>OPTIČNI KABELSKI SISTEM</v>
      </c>
      <c r="C147" s="47"/>
      <c r="D147" s="37"/>
      <c r="E147" s="57"/>
      <c r="F147" s="62">
        <f>F139</f>
        <v>0</v>
      </c>
    </row>
    <row r="148" spans="1:6" s="55" customFormat="1" ht="12.6" thickTop="1" x14ac:dyDescent="0.25">
      <c r="A148" s="10"/>
      <c r="B148" s="2" t="s">
        <v>30</v>
      </c>
      <c r="C148" s="7"/>
      <c r="D148" s="54"/>
      <c r="E148" s="63"/>
      <c r="F148" s="64">
        <f>SUM(F145:F147)</f>
        <v>0</v>
      </c>
    </row>
    <row r="149" spans="1:6" x14ac:dyDescent="0.2">
      <c r="A149" s="1"/>
      <c r="B149" s="22"/>
      <c r="C149" s="56"/>
      <c r="E149" s="58"/>
      <c r="F149" s="61"/>
    </row>
    <row r="150" spans="1:6" x14ac:dyDescent="0.2">
      <c r="A150" s="1"/>
      <c r="B150" s="2"/>
      <c r="C150" s="3"/>
      <c r="E150" s="58"/>
      <c r="F150" s="59"/>
    </row>
    <row r="151" spans="1:6" x14ac:dyDescent="0.2">
      <c r="A151" s="19"/>
      <c r="B151" s="8"/>
      <c r="C151" s="5"/>
      <c r="E151" s="5"/>
      <c r="F151" s="5"/>
    </row>
    <row r="152" spans="1:6" x14ac:dyDescent="0.2">
      <c r="A152" s="19"/>
      <c r="B152" s="8"/>
      <c r="C152" s="5"/>
      <c r="E152" s="5"/>
      <c r="F152" s="5"/>
    </row>
    <row r="153" spans="1:6" x14ac:dyDescent="0.2">
      <c r="A153" s="19"/>
      <c r="B153" s="8"/>
      <c r="C153" s="5"/>
      <c r="E153" s="5"/>
      <c r="F153" s="5"/>
    </row>
  </sheetData>
  <sheetProtection selectLockedCells="1"/>
  <customSheetViews>
    <customSheetView guid="{F002B5DC-4738-4262-8597-1755D68C55DF}" scale="98" showPageBreaks="1" printArea="1" hiddenRows="1" hiddenColumns="1" view="pageBreakPreview">
      <selection activeCell="K8" sqref="K8"/>
      <rowBreaks count="1" manualBreakCount="1">
        <brk id="179" max="7" man="1"/>
      </rowBreaks>
      <pageMargins left="0.86614173228346458" right="0.39370078740157483" top="0.98425196850393704" bottom="0.98425196850393704" header="0" footer="0"/>
      <pageSetup paperSize="9" fitToWidth="0" fitToHeight="0" orientation="portrait" useFirstPageNumber="1" r:id="rId1"/>
      <headerFooter alignWithMargins="0">
        <oddHeader>&amp;LPonudbeni predračun&amp;R&amp;P od &amp;N</oddHeader>
        <oddFooter>&amp;L&amp;"Times New Roman,Navadno"&amp;9Datoteka: &amp;F
Načrt: 6X/02&amp;R&amp;"Times New Roman,Navadno"&amp;9Id. oznaka: 6E2031
Datum:januar 2014</oddFooter>
      </headerFooter>
    </customSheetView>
  </customSheetViews>
  <mergeCells count="1">
    <mergeCell ref="C142:C143"/>
  </mergeCells>
  <phoneticPr fontId="4" type="noConversion"/>
  <pageMargins left="0.86614173228346458" right="0.39370078740157483" top="0.98425196850393704" bottom="0.98425196850393704" header="0" footer="0"/>
  <pageSetup paperSize="9" fitToWidth="0" fitToHeight="0" orientation="portrait" useFirstPageNumber="1" r:id="rId2"/>
  <headerFooter alignWithMargins="0">
    <oddHeader>&amp;LPonudbeni predračun&amp;R&amp;P od &amp;N</oddHeader>
    <oddFooter>&amp;L&amp;"Times New Roman,Navadno"&amp;9Datoteka: &amp;F
Načrt: -&amp;R&amp;"Times New Roman,Navadno"&amp;9Id. oznaka: 6E2031
Datum: Julij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customSheetViews>
    <customSheetView guid="{F002B5DC-4738-4262-8597-1755D68C55DF}">
      <pageMargins left="0.75" right="0.75" top="1" bottom="1" header="0" footer="0"/>
      <headerFooter alignWithMargins="0"/>
    </customSheetView>
  </customSheetViews>
  <phoneticPr fontId="4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customSheetViews>
    <customSheetView guid="{F002B5DC-4738-4262-8597-1755D68C55DF}">
      <pageMargins left="0.75" right="0.75" top="1" bottom="1" header="0" footer="0"/>
      <headerFooter alignWithMargins="0"/>
    </customSheetView>
  </customSheetViews>
  <phoneticPr fontId="4" type="noConversion"/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4F9D1684862794A8EC19C7CDD8A4FAA" ma:contentTypeVersion="12" ma:contentTypeDescription="Ustvari nov dokument." ma:contentTypeScope="" ma:versionID="71f538557542f517f7c00df359fc40c9">
  <xsd:schema xmlns:xsd="http://www.w3.org/2001/XMLSchema" xmlns:xs="http://www.w3.org/2001/XMLSchema" xmlns:p="http://schemas.microsoft.com/office/2006/metadata/properties" xmlns:ns3="aab1422c-fb41-457e-8a7e-f603df4779ec" xmlns:ns4="24f1d2ba-952d-4825-9d7b-ed0caafa699e" targetNamespace="http://schemas.microsoft.com/office/2006/metadata/properties" ma:root="true" ma:fieldsID="3638240385590af8a28ef7a4141feb69" ns3:_="" ns4:_="">
    <xsd:import namespace="aab1422c-fb41-457e-8a7e-f603df4779ec"/>
    <xsd:import namespace="24f1d2ba-952d-4825-9d7b-ed0caafa699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AutoKeyPoints" minOccurs="0"/>
                <xsd:element ref="ns4:MediaServiceKeyPoint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b1422c-fb41-457e-8a7e-f603df4779e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Razprševanje namiga za skupno rab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f1d2ba-952d-4825-9d7b-ed0caafa69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A9320B-4E8C-4484-B555-EC1772B902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b1422c-fb41-457e-8a7e-f603df4779ec"/>
    <ds:schemaRef ds:uri="24f1d2ba-952d-4825-9d7b-ed0caafa69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7C7FD1-7B4B-4C76-9E28-0C3865C168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C9C9A6-122D-4F83-82A9-8826BB86FDF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4</vt:i4>
      </vt:variant>
    </vt:vector>
  </HeadingPairs>
  <TitlesOfParts>
    <vt:vector size="7" baseType="lpstr">
      <vt:lpstr>predračun</vt:lpstr>
      <vt:lpstr>List2</vt:lpstr>
      <vt:lpstr>List3</vt:lpstr>
      <vt:lpstr>predračun!_Toc76808160</vt:lpstr>
      <vt:lpstr>predračun!_Toc76808161</vt:lpstr>
      <vt:lpstr>predračun!Področje_tiskanja</vt:lpstr>
      <vt:lpstr>predračun!Tiskanje_naslovov</vt:lpstr>
    </vt:vector>
  </TitlesOfParts>
  <Company>IBE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 VESEL</dc:creator>
  <cp:lastModifiedBy>Špela Sajovic</cp:lastModifiedBy>
  <cp:lastPrinted>2020-07-08T05:52:24Z</cp:lastPrinted>
  <dcterms:created xsi:type="dcterms:W3CDTF">2004-10-25T09:54:33Z</dcterms:created>
  <dcterms:modified xsi:type="dcterms:W3CDTF">2020-10-30T13:38:32Z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0x01010034F9D1684862794A8EC19C7CDD8A4FAA</vt:lpwstr>
  </property>
</Properties>
</file>